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ummary" sheetId="1" r:id="rId1"/>
    <sheet name="Licenses" sheetId="2" r:id="rId2"/>
    <sheet name="Infrastructure" sheetId="3" r:id="rId3"/>
    <sheet name="Run support" sheetId="4" r:id="rId4"/>
    <sheet name="Projects" sheetId="5" r:id="rId5"/>
    <sheet name="Contract labor" sheetId="6" r:id="rId6"/>
    <sheet name="Rates" sheetId="7" r:id="rId7"/>
  </sheets>
  <calcPr calcId="124519" fullCalcOnLoad="1"/>
</workbook>
</file>

<file path=xl/comments1.xml><?xml version="1.0" encoding="utf-8"?>
<comments xmlns="http://schemas.openxmlformats.org/spreadsheetml/2006/main">
  <authors>
    <author/>
  </authors>
  <commentList>
    <comment ref="J4" authorId="0">
      <text>
        <r>
          <rPr>
            <sz val="8"/>
            <color indexed="81"/>
            <rFont val="Tahoma"/>
            <family val="2"/>
          </rPr>
          <t>CapEx flag. Yes counts in the CapEx-eligible column. Review stays out until you decide. Confirm every Yes with your auditor. Not accounting advice.</t>
        </r>
      </text>
    </comment>
  </commentList>
</comments>
</file>

<file path=xl/comments2.xml><?xml version="1.0" encoding="utf-8"?>
<comments xmlns="http://schemas.openxmlformats.org/spreadsheetml/2006/main">
  <authors>
    <author/>
  </authors>
  <commentList>
    <comment ref="J4" authorId="0">
      <text>
        <r>
          <rPr>
            <sz val="8"/>
            <color indexed="81"/>
            <rFont val="Tahoma"/>
            <family val="2"/>
          </rPr>
          <t>CapEx flag. Yes counts in the CapEx-eligible column. Review stays out until you decide. Confirm every Yes with your auditor. Not accounting advice.</t>
        </r>
      </text>
    </comment>
  </commentList>
</comments>
</file>

<file path=xl/comments3.xml><?xml version="1.0" encoding="utf-8"?>
<comments xmlns="http://schemas.openxmlformats.org/spreadsheetml/2006/main">
  <authors>
    <author/>
  </authors>
  <commentList>
    <comment ref="J4" authorId="0">
      <text>
        <r>
          <rPr>
            <sz val="8"/>
            <color indexed="81"/>
            <rFont val="Tahoma"/>
            <family val="2"/>
          </rPr>
          <t>CapEx flag. Yes counts in the CapEx-eligible column. Review stays out until you decide. Confirm every Yes with your auditor. Not accounting advice.</t>
        </r>
      </text>
    </comment>
  </commentList>
</comments>
</file>

<file path=xl/comments4.xml><?xml version="1.0" encoding="utf-8"?>
<comments xmlns="http://schemas.openxmlformats.org/spreadsheetml/2006/main">
  <authors>
    <author/>
  </authors>
  <commentList>
    <comment ref="J4" authorId="0">
      <text>
        <r>
          <rPr>
            <sz val="8"/>
            <color indexed="81"/>
            <rFont val="Tahoma"/>
            <family val="2"/>
          </rPr>
          <t>CapEx flag. Yes counts in the CapEx-eligible column. Review stays out until you decide. Confirm every Yes with your auditor. Not accounting advice.</t>
        </r>
      </text>
    </comment>
  </commentList>
</comments>
</file>

<file path=xl/comments5.xml><?xml version="1.0" encoding="utf-8"?>
<comments xmlns="http://schemas.openxmlformats.org/spreadsheetml/2006/main">
  <authors>
    <author/>
  </authors>
  <commentList>
    <comment ref="H4" authorId="0">
      <text>
        <r>
          <rPr>
            <sz val="8"/>
            <color indexed="81"/>
            <rFont val="Tahoma"/>
            <family val="2"/>
          </rPr>
          <t>Uses the quoted rate when you enter one, otherwise the index planning rate. Cost is seats x months x 173.33 hours x rate, rounded to the nearest $100, so three months is 520 hours.</t>
        </r>
      </text>
    </comment>
    <comment ref="P4" authorId="0">
      <text>
        <r>
          <rPr>
            <sz val="8"/>
            <color indexed="81"/>
            <rFont val="Tahoma"/>
            <family val="2"/>
          </rPr>
          <t>CapEx flag. Yes counts in the CapEx-eligible column. Review stays out until you decide. Confirm every Yes with your auditor. Not accounting advice.</t>
        </r>
      </text>
    </comment>
  </commentList>
</comments>
</file>

<file path=xl/comments6.xml><?xml version="1.0" encoding="utf-8"?>
<comments xmlns="http://schemas.openxmlformats.org/spreadsheetml/2006/main">
  <authors>
    <author/>
  </authors>
  <commentList>
    <comment ref="I4" authorId="0">
      <text>
        <r>
          <rPr>
            <sz val="8"/>
            <color indexed="81"/>
            <rFont val="Tahoma"/>
            <family val="2"/>
          </rPr>
          <t>The median before rounding to a whole dollar. Costs are rounded to the nearest $100, which reproduces the 3-month and 6-month figures in the index.</t>
        </r>
      </text>
    </comment>
  </commentList>
</comments>
</file>

<file path=xl/sharedStrings.xml><?xml version="1.0" encoding="utf-8"?>
<sst xmlns="http://schemas.openxmlformats.org/spreadsheetml/2006/main" count="243" uniqueCount="112">
  <si>
    <t>Licenses</t>
  </si>
  <si>
    <t>Anything you pay for by the seat or by the year. Note the renewal month, because that is when the surprise lands.</t>
  </si>
  <si>
    <t>Line</t>
  </si>
  <si>
    <t>What goes here</t>
  </si>
  <si>
    <t>Owner</t>
  </si>
  <si>
    <t>Renewal month</t>
  </si>
  <si>
    <t>Q1</t>
  </si>
  <si>
    <t>Q2</t>
  </si>
  <si>
    <t>Q3</t>
  </si>
  <si>
    <t>Q4</t>
  </si>
  <si>
    <t>Full year</t>
  </si>
  <si>
    <t>CapEx flag</t>
  </si>
  <si>
    <t>CapEx-eligible</t>
  </si>
  <si>
    <t>Under review</t>
  </si>
  <si>
    <t>ERP subscription</t>
  </si>
  <si>
    <t>NetSuite, SAP or Dynamics annual fees</t>
  </si>
  <si>
    <t>No</t>
  </si>
  <si>
    <t>Productivity and email</t>
  </si>
  <si>
    <t>Microsoft 365 or Google Workspace seats</t>
  </si>
  <si>
    <t>Security tools</t>
  </si>
  <si>
    <t>Endpoint, identity and email filtering</t>
  </si>
  <si>
    <t>CRM and department apps</t>
  </si>
  <si>
    <t>Salesforce plus whatever each department bought</t>
  </si>
  <si>
    <t>AI and automation tools</t>
  </si>
  <si>
    <t>Copilots and agents, often bought outside IT</t>
  </si>
  <si>
    <t>Total</t>
  </si>
  <si>
    <t>Infrastructure</t>
  </si>
  <si>
    <t>Cloud, network, hardware and the backup nobody wants to pay for until the day they do.</t>
  </si>
  <si>
    <t>Cloud hosting</t>
  </si>
  <si>
    <t>AWS, Azure or GCP monthly spend</t>
  </si>
  <si>
    <t>Network and connectivity</t>
  </si>
  <si>
    <t>Circuits, firewalls and Wi-Fi</t>
  </si>
  <si>
    <t>End-user hardware</t>
  </si>
  <si>
    <t>Laptop refresh, by headcount</t>
  </si>
  <si>
    <t>Review</t>
  </si>
  <si>
    <t>Backup and disaster recovery</t>
  </si>
  <si>
    <t>Storage plus the annual restore test</t>
  </si>
  <si>
    <t>Data center or colocation</t>
  </si>
  <si>
    <t>Rack fees, if you still pay them</t>
  </si>
  <si>
    <t>Run support</t>
  </si>
  <si>
    <t>The cost of keeping the lights on, with employees and outside help on the same tab.</t>
  </si>
  <si>
    <t>IT employees</t>
  </si>
  <si>
    <t>Salaries and benefits for the IT team</t>
  </si>
  <si>
    <t>Managed service provider</t>
  </si>
  <si>
    <t>Outsourced help desk or monitoring contract</t>
  </si>
  <si>
    <t>Vendor support plans</t>
  </si>
  <si>
    <t>Premium support on ERP and network gear</t>
  </si>
  <si>
    <t>Training and certifications</t>
  </si>
  <si>
    <t>Courses, exams and conference seats</t>
  </si>
  <si>
    <t>Audit and compliance</t>
  </si>
  <si>
    <t>SOC 2, PCI or SOX testing fees</t>
  </si>
  <si>
    <t>Projects</t>
  </si>
  <si>
    <t>One row per funded project, so a delay in one of them cannot hide inside a total.</t>
  </si>
  <si>
    <t>ERP upgrade or rollout</t>
  </si>
  <si>
    <t>Partner fees, licenses in the build and testing</t>
  </si>
  <si>
    <t>System integration</t>
  </si>
  <si>
    <t>Middleware and the work to connect systems</t>
  </si>
  <si>
    <t>Security remediation</t>
  </si>
  <si>
    <t>Fixes from the last assessment or audit</t>
  </si>
  <si>
    <t>Data migration and cleanup</t>
  </si>
  <si>
    <t>Conversion work, usually expensed</t>
  </si>
  <si>
    <t>Contingency</t>
  </si>
  <si>
    <t>A line you can defend out loud</t>
  </si>
  <si>
    <t>Rates</t>
  </si>
  <si>
    <t>The index figures behind the seats, with the low, the high and the sample size. They refresh quarterly with the index. Bill rates per hour. Low and High are the 25th and 75th percentiles. Three months is 520 hours and six months is 1,040 hours at 40 hours a week.</t>
  </si>
  <si>
    <t>Seat</t>
  </si>
  <si>
    <t>KORE1 cell</t>
  </si>
  <si>
    <t>n</t>
  </si>
  <si>
    <t>Low</t>
  </si>
  <si>
    <t>Median</t>
  </si>
  <si>
    <t>High</t>
  </si>
  <si>
    <t>3 months</t>
  </si>
  <si>
    <t>6 months</t>
  </si>
  <si>
    <t>Planning rate</t>
  </si>
  <si>
    <t>ERP consultant</t>
  </si>
  <si>
    <t>KORE1 placements, multi-state, n=15</t>
  </si>
  <si>
    <t>IT project manager</t>
  </si>
  <si>
    <t>KORE1 placements, primarily Southern California, n=21</t>
  </si>
  <si>
    <t>Systems administrator</t>
  </si>
  <si>
    <t>KORE1 placements, primarily Southern California, n=12</t>
  </si>
  <si>
    <t>Help desk technician</t>
  </si>
  <si>
    <t>KORE1 placements, primarily Southern California, n=39</t>
  </si>
  <si>
    <t>Software engineer</t>
  </si>
  <si>
    <t>KORE1 placements, primarily Southern California, n=16</t>
  </si>
  <si>
    <t>Security analyst</t>
  </si>
  <si>
    <t>KORE1 placements, primarily Southern California, n=7</t>
  </si>
  <si>
    <t>Network engineer, mid-level</t>
  </si>
  <si>
    <t>Modeled, United States national, mid-level</t>
  </si>
  <si>
    <t>Modeled</t>
  </si>
  <si>
    <t>Source: KORE1 Contract Rate Index 2026-Q4, effective October 16, 2026. KORE1 observed cells come from KORE1 W2 contract placements started 2023 to 2026, 5 or more per cell, with n stated. Modeled cells use BLS OEWS May 2025 wages plus a 24% burden times the bill-to-cost range KORE1 observes. Next update January 2027. Methodology: https://www.kore1.com/contract-rate-methodology/</t>
  </si>
  <si>
    <t>Contract labor</t>
  </si>
  <si>
    <t>Seven seats priced from the KORE1 Contract Rate Index 2026-Q4. Change seats, months or the start quarter and the cost follows. Type a real quote in the Quoted rate column and it replaces the index rate on that row. As shipped, every row is one seat for three months from Q1, so delete the roles you do not need.</t>
  </si>
  <si>
    <t>Seats</t>
  </si>
  <si>
    <t>Start quarter</t>
  </si>
  <si>
    <t>Months</t>
  </si>
  <si>
    <t>Index rate</t>
  </si>
  <si>
    <t>Quoted rate</t>
  </si>
  <si>
    <t>Rate used</t>
  </si>
  <si>
    <t>Cost</t>
  </si>
  <si>
    <t>This year</t>
  </si>
  <si>
    <t>Next year</t>
  </si>
  <si>
    <t>IT Budget Template</t>
  </si>
  <si>
    <t>Rolls up all five budget tabs by quarter, splits out flagged CapEx and works out IT spend as a percentage of revenue.</t>
  </si>
  <si>
    <t>Color rules: blue on yellow is what you type, black is a formula, green comes from another tab. Start here, enter revenue, then fill each tab left to right.</t>
  </si>
  <si>
    <t>Annual revenue</t>
  </si>
  <si>
    <t>Budget year</t>
  </si>
  <si>
    <t>Category</t>
  </si>
  <si>
    <t>Share of total</t>
  </si>
  <si>
    <t>Total IT budget</t>
  </si>
  <si>
    <t>IT spend as % of revenue</t>
  </si>
  <si>
    <t>Contract labor spilling into next year</t>
  </si>
  <si>
    <t>Contract seats ship priced at KORE1 Contract Rate Index 2026-Q4 bill rates, as one seat of each role for three months from Q1. Those are planning figures, not a quote. CapEx flags are a planning aid and not accounting advice, so confirm them with your auditor. FASB ASU 2025-06 applies to annual periods beginning after December 15, 2027, with early adoption permitted at the start of an annual period. Replace the index rates with quoted rates at https://www.kore1.com/bill-rate-quote/</t>
  </si>
</sst>
</file>

<file path=xl/styles.xml><?xml version="1.0" encoding="utf-8"?>
<styleSheet xmlns="http://schemas.openxmlformats.org/spreadsheetml/2006/main">
  <numFmts count="3">
    <numFmt numFmtId="164" formatCode="$#,##0"/>
    <numFmt numFmtId="165" formatCode="0.0%"/>
    <numFmt numFmtId="166" formatCode="$#,##0.00"/>
  </numFmts>
  <fonts count="10">
    <font>
      <sz val="11"/>
      <color theme="1"/>
      <name val="Calibri"/>
      <family val="2"/>
      <scheme val="minor"/>
    </font>
    <font>
      <b/>
      <sz val="16"/>
      <color rgb="FF01236E"/>
      <name val="Calibri"/>
      <family val="2"/>
      <scheme val="minor"/>
    </font>
    <font>
      <sz val="11"/>
      <color rgb="FF4A4E6C"/>
      <name val="Calibri"/>
      <family val="2"/>
      <scheme val="minor"/>
    </font>
    <font>
      <b/>
      <sz val="11"/>
      <color theme="1"/>
      <name val="Calibri"/>
      <family val="2"/>
      <scheme val="minor"/>
    </font>
    <font>
      <sz val="11"/>
      <color rgb="FF0000FF"/>
      <name val="Calibri"/>
      <family val="2"/>
      <scheme val="minor"/>
    </font>
    <font>
      <b/>
      <sz val="11"/>
      <color rgb="FFFFFFFF"/>
      <name val="Calibri"/>
      <family val="2"/>
      <scheme val="minor"/>
    </font>
    <font>
      <sz val="11"/>
      <color rgb="FF00703C"/>
      <name val="Calibri"/>
      <family val="2"/>
      <scheme val="minor"/>
    </font>
    <font>
      <sz val="11"/>
      <color rgb="FF000000"/>
      <name val="Calibri"/>
      <family val="2"/>
      <scheme val="minor"/>
    </font>
    <font>
      <b/>
      <sz val="11"/>
      <color rgb="FF000000"/>
      <name val="Calibri"/>
      <family val="2"/>
      <scheme val="minor"/>
    </font>
    <font>
      <sz val="8"/>
      <color indexed="81"/>
      <name val="Tahoma"/>
      <family val="2"/>
    </font>
  </fonts>
  <fills count="5">
    <fill>
      <patternFill patternType="none"/>
    </fill>
    <fill>
      <patternFill patternType="gray125"/>
    </fill>
    <fill>
      <patternFill patternType="solid">
        <fgColor rgb="FFFFF9C4"/>
        <bgColor indexed="64"/>
      </patternFill>
    </fill>
    <fill>
      <patternFill patternType="solid">
        <fgColor rgb="FF022FB3"/>
        <bgColor indexed="64"/>
      </patternFill>
    </fill>
    <fill>
      <patternFill patternType="solid">
        <fgColor rgb="FFE7EAEE"/>
        <bgColor indexed="64"/>
      </patternFill>
    </fill>
  </fills>
  <borders count="3">
    <border>
      <left/>
      <right/>
      <top/>
      <bottom/>
      <diagonal/>
    </border>
    <border>
      <left style="thin">
        <color rgb="FFD4D7DD"/>
      </left>
      <right style="thin">
        <color rgb="FFD4D7DD"/>
      </right>
      <top style="thin">
        <color rgb="FFD4D7DD"/>
      </top>
      <bottom style="thin">
        <color rgb="FFD4D7DD"/>
      </bottom>
      <diagonal/>
    </border>
    <border>
      <left style="thin">
        <color rgb="FFD4D7DD"/>
      </left>
      <right style="thin">
        <color rgb="FFD4D7DD"/>
      </right>
      <top style="medium">
        <color rgb="FFD4D7DD"/>
      </top>
      <bottom style="thin">
        <color rgb="FFD4D7DD"/>
      </bottom>
      <diagonal/>
    </border>
  </borders>
  <cellStyleXfs count="1">
    <xf numFmtId="0" fontId="0" fillId="0" borderId="0"/>
  </cellStyleXfs>
  <cellXfs count="24">
    <xf numFmtId="0" fontId="0" fillId="0" borderId="0" xfId="0"/>
    <xf numFmtId="0" fontId="1" fillId="0" borderId="0" xfId="0" applyFont="1" applyAlignment="1">
      <alignment vertical="center"/>
    </xf>
    <xf numFmtId="0" fontId="2" fillId="0" borderId="0" xfId="0" applyFont="1" applyAlignment="1">
      <alignment vertical="top" wrapText="1"/>
    </xf>
    <xf numFmtId="0" fontId="3" fillId="0" borderId="1" xfId="0" applyFont="1" applyBorder="1" applyAlignment="1">
      <alignment vertical="center" wrapText="1"/>
    </xf>
    <xf numFmtId="164" fontId="4" fillId="2" borderId="1" xfId="0" applyNumberFormat="1" applyFont="1" applyFill="1" applyBorder="1" applyAlignment="1">
      <alignment vertical="center"/>
    </xf>
    <xf numFmtId="0" fontId="4" fillId="2" borderId="1" xfId="0" applyFont="1" applyFill="1" applyBorder="1" applyAlignment="1">
      <alignment horizontal="center" vertical="center"/>
    </xf>
    <xf numFmtId="0" fontId="5" fillId="3" borderId="1" xfId="0" applyFont="1" applyFill="1" applyBorder="1" applyAlignment="1">
      <alignment vertical="center" wrapText="1"/>
    </xf>
    <xf numFmtId="0" fontId="5" fillId="3" borderId="1" xfId="0" applyFont="1" applyFill="1" applyBorder="1" applyAlignment="1">
      <alignment horizontal="center" vertical="center" wrapText="1"/>
    </xf>
    <xf numFmtId="164" fontId="6" fillId="0" borderId="1" xfId="0" applyNumberFormat="1" applyFont="1" applyBorder="1" applyAlignment="1">
      <alignment vertical="center"/>
    </xf>
    <xf numFmtId="165" fontId="7" fillId="0" borderId="1" xfId="0" applyNumberFormat="1" applyFont="1" applyBorder="1" applyAlignment="1">
      <alignment vertical="center"/>
    </xf>
    <xf numFmtId="0" fontId="8" fillId="4" borderId="2" xfId="0" applyFont="1" applyFill="1" applyBorder="1" applyAlignment="1">
      <alignment vertical="center"/>
    </xf>
    <xf numFmtId="164" fontId="8" fillId="4" borderId="2" xfId="0" applyNumberFormat="1" applyFont="1" applyFill="1" applyBorder="1" applyAlignment="1">
      <alignment vertical="center"/>
    </xf>
    <xf numFmtId="165" fontId="3" fillId="4" borderId="2" xfId="0" applyNumberFormat="1" applyFont="1" applyFill="1" applyBorder="1" applyAlignment="1">
      <alignment vertical="center"/>
    </xf>
    <xf numFmtId="165" fontId="0" fillId="0" borderId="1" xfId="0" applyNumberFormat="1" applyBorder="1" applyAlignment="1">
      <alignment horizontal="right" vertical="center"/>
    </xf>
    <xf numFmtId="0" fontId="4" fillId="2" borderId="1" xfId="0" applyFont="1" applyFill="1" applyBorder="1" applyAlignment="1">
      <alignment vertical="center" wrapText="1"/>
    </xf>
    <xf numFmtId="164" fontId="7" fillId="0" borderId="1" xfId="0" applyNumberFormat="1" applyFont="1" applyBorder="1" applyAlignment="1">
      <alignment vertical="center"/>
    </xf>
    <xf numFmtId="0" fontId="6" fillId="0" borderId="1" xfId="0" applyFont="1" applyBorder="1" applyAlignment="1">
      <alignment vertical="center" wrapText="1"/>
    </xf>
    <xf numFmtId="166" fontId="6" fillId="0" borderId="1" xfId="0" applyNumberFormat="1" applyFont="1" applyBorder="1" applyAlignment="1">
      <alignment vertical="center"/>
    </xf>
    <xf numFmtId="166" fontId="4" fillId="2" borderId="1" xfId="0" applyNumberFormat="1" applyFont="1" applyFill="1" applyBorder="1" applyAlignment="1">
      <alignment vertical="center"/>
    </xf>
    <xf numFmtId="164" fontId="0" fillId="0" borderId="1" xfId="0" applyNumberFormat="1" applyBorder="1" applyAlignment="1">
      <alignment vertical="center"/>
    </xf>
    <xf numFmtId="166" fontId="4" fillId="0" borderId="1" xfId="0" applyNumberFormat="1" applyFont="1" applyBorder="1" applyAlignment="1">
      <alignment vertical="center"/>
    </xf>
    <xf numFmtId="0" fontId="0" fillId="0" borderId="1" xfId="0" applyBorder="1" applyAlignment="1">
      <alignment vertical="center" wrapText="1"/>
    </xf>
    <xf numFmtId="0" fontId="4" fillId="0" borderId="1" xfId="0" applyFont="1" applyBorder="1" applyAlignment="1">
      <alignment horizontal="center" vertical="center"/>
    </xf>
    <xf numFmtId="164" fontId="4" fillId="0" borderId="1" xfId="0" applyNumberFormat="1" applyFont="1" applyBorder="1" applyAlignment="1">
      <alignment vertical="center"/>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theme" Target="theme/theme1.xml"/><Relationship Id="rId9" Type="http://schemas.openxmlformats.org/officeDocument/2006/relationships/styles" Target="styles.xml"/><Relationship Id="rId10"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vmlDrawing" Target="../drawings/vmlDrawing1.vml"/><Relationship Id="rId2"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vmlDrawing" Target="../drawings/vmlDrawing2.vml"/><Relationship Id="rId2" Type="http://schemas.openxmlformats.org/officeDocument/2006/relationships/comments" Target="../comments2.xml"/></Relationships>
</file>

<file path=xl/worksheets/_rels/sheet4.xml.rels><?xml version="1.0" encoding="UTF-8" standalone="yes"?>
<Relationships xmlns="http://schemas.openxmlformats.org/package/2006/relationships"><Relationship Id="rId1" Type="http://schemas.openxmlformats.org/officeDocument/2006/relationships/vmlDrawing" Target="../drawings/vmlDrawing3.vml"/><Relationship Id="rId2" Type="http://schemas.openxmlformats.org/officeDocument/2006/relationships/comments" Target="../comments3.xml"/></Relationships>
</file>

<file path=xl/worksheets/_rels/sheet5.xml.rels><?xml version="1.0" encoding="UTF-8" standalone="yes"?>
<Relationships xmlns="http://schemas.openxmlformats.org/package/2006/relationships"><Relationship Id="rId1" Type="http://schemas.openxmlformats.org/officeDocument/2006/relationships/vmlDrawing" Target="../drawings/vmlDrawing4.vml"/><Relationship Id="rId2" Type="http://schemas.openxmlformats.org/officeDocument/2006/relationships/comments" Target="../comments4.xml"/></Relationships>
</file>

<file path=xl/worksheets/_rels/sheet6.xml.rels><?xml version="1.0" encoding="UTF-8" standalone="yes"?>
<Relationships xmlns="http://schemas.openxmlformats.org/package/2006/relationships"><Relationship Id="rId1" Type="http://schemas.openxmlformats.org/officeDocument/2006/relationships/vmlDrawing" Target="../drawings/vmlDrawing5.vml"/><Relationship Id="rId2" Type="http://schemas.openxmlformats.org/officeDocument/2006/relationships/comments" Target="../comments5.xml"/></Relationships>
</file>

<file path=xl/worksheets/_rels/sheet7.xml.rels><?xml version="1.0" encoding="UTF-8" standalone="yes"?>
<Relationships xmlns="http://schemas.openxmlformats.org/package/2006/relationships"><Relationship Id="rId1" Type="http://schemas.openxmlformats.org/officeDocument/2006/relationships/vmlDrawing" Target="../drawings/vmlDrawing6.vml"/><Relationship Id="rId2" Type="http://schemas.openxmlformats.org/officeDocument/2006/relationships/comments" Target="../comments6.xml"/></Relationships>
</file>

<file path=xl/worksheets/sheet1.xml><?xml version="1.0" encoding="utf-8"?>
<worksheet xmlns="http://schemas.openxmlformats.org/spreadsheetml/2006/main" xmlns:r="http://schemas.openxmlformats.org/officeDocument/2006/relationships">
  <sheetPr>
    <tabColor rgb="FF01236E"/>
    <pageSetUpPr fitToPage="1"/>
  </sheetPr>
  <dimension ref="A1:I19"/>
  <sheetViews>
    <sheetView tabSelected="1" workbookViewId="0">
      <pane xSplit="1" ySplit="8" topLeftCell="B9" activePane="bottomRight" state="frozen"/>
      <selection pane="topRight" activeCell="B1" sqref="B1"/>
      <selection pane="bottomLeft" activeCell="A9" sqref="A9"/>
      <selection pane="bottomRight"/>
    </sheetView>
  </sheetViews>
  <sheetFormatPr defaultRowHeight="15"/>
  <cols>
    <col min="1" max="1" width="36.7109375" customWidth="1"/>
    <col min="2" max="9" width="13.7109375" customWidth="1"/>
  </cols>
  <sheetData>
    <row r="1" spans="1:9">
      <c r="A1" s="1" t="s">
        <v>101</v>
      </c>
    </row>
    <row r="2" spans="1:9" ht="20" customHeight="1">
      <c r="A2" s="2" t="s">
        <v>102</v>
      </c>
      <c r="B2" s="2"/>
      <c r="C2" s="2"/>
      <c r="D2" s="2"/>
      <c r="E2" s="2"/>
      <c r="F2" s="2"/>
      <c r="G2" s="2"/>
      <c r="H2" s="2"/>
      <c r="I2" s="2"/>
    </row>
    <row r="3" spans="1:9" ht="20" customHeight="1">
      <c r="A3" s="2" t="s">
        <v>103</v>
      </c>
      <c r="B3" s="2"/>
      <c r="C3" s="2"/>
      <c r="D3" s="2"/>
      <c r="E3" s="2"/>
      <c r="F3" s="2"/>
      <c r="G3" s="2"/>
      <c r="H3" s="2"/>
      <c r="I3" s="2"/>
    </row>
    <row r="5" spans="1:9">
      <c r="A5" s="3" t="s">
        <v>104</v>
      </c>
      <c r="B5" s="4"/>
    </row>
    <row r="6" spans="1:9">
      <c r="A6" s="3" t="s">
        <v>105</v>
      </c>
      <c r="B6" s="5">
        <v>2027</v>
      </c>
    </row>
    <row r="8" spans="1:9" ht="32" customHeight="1">
      <c r="A8" s="6" t="s">
        <v>106</v>
      </c>
      <c r="B8" s="7" t="s">
        <v>6</v>
      </c>
      <c r="C8" s="7" t="s">
        <v>7</v>
      </c>
      <c r="D8" s="7" t="s">
        <v>8</v>
      </c>
      <c r="E8" s="7" t="s">
        <v>9</v>
      </c>
      <c r="F8" s="7" t="s">
        <v>10</v>
      </c>
      <c r="G8" s="7" t="s">
        <v>12</v>
      </c>
      <c r="H8" s="7" t="s">
        <v>13</v>
      </c>
      <c r="I8" s="7" t="s">
        <v>107</v>
      </c>
    </row>
    <row r="9" spans="1:9">
      <c r="A9" s="3" t="s">
        <v>0</v>
      </c>
      <c r="B9" s="8">
        <f>'Licenses'!E17</f>
        <v>0</v>
      </c>
      <c r="C9" s="8">
        <f>'Licenses'!F17</f>
        <v>0</v>
      </c>
      <c r="D9" s="8">
        <f>'Licenses'!G17</f>
        <v>0</v>
      </c>
      <c r="E9" s="8">
        <f>'Licenses'!H17</f>
        <v>0</v>
      </c>
      <c r="F9" s="8">
        <f>'Licenses'!I17</f>
        <v>0</v>
      </c>
      <c r="G9" s="8">
        <f>'Licenses'!K17</f>
        <v>0</v>
      </c>
      <c r="H9" s="8">
        <f>'Licenses'!L17</f>
        <v>0</v>
      </c>
      <c r="I9" s="9">
        <f>IF($F$14=0,0,F9/$F$14)</f>
        <v>0</v>
      </c>
    </row>
    <row r="10" spans="1:9">
      <c r="A10" s="3" t="s">
        <v>26</v>
      </c>
      <c r="B10" s="8">
        <f>'Infrastructure'!E17</f>
        <v>0</v>
      </c>
      <c r="C10" s="8">
        <f>'Infrastructure'!F17</f>
        <v>0</v>
      </c>
      <c r="D10" s="8">
        <f>'Infrastructure'!G17</f>
        <v>0</v>
      </c>
      <c r="E10" s="8">
        <f>'Infrastructure'!H17</f>
        <v>0</v>
      </c>
      <c r="F10" s="8">
        <f>'Infrastructure'!I17</f>
        <v>0</v>
      </c>
      <c r="G10" s="8">
        <f>'Infrastructure'!K17</f>
        <v>0</v>
      </c>
      <c r="H10" s="8">
        <f>'Infrastructure'!L17</f>
        <v>0</v>
      </c>
      <c r="I10" s="9">
        <f>IF($F$14=0,0,F10/$F$14)</f>
        <v>0</v>
      </c>
    </row>
    <row r="11" spans="1:9">
      <c r="A11" s="3" t="s">
        <v>39</v>
      </c>
      <c r="B11" s="8">
        <f>'Run support'!E17</f>
        <v>0</v>
      </c>
      <c r="C11" s="8">
        <f>'Run support'!F17</f>
        <v>0</v>
      </c>
      <c r="D11" s="8">
        <f>'Run support'!G17</f>
        <v>0</v>
      </c>
      <c r="E11" s="8">
        <f>'Run support'!H17</f>
        <v>0</v>
      </c>
      <c r="F11" s="8">
        <f>'Run support'!I17</f>
        <v>0</v>
      </c>
      <c r="G11" s="8">
        <f>'Run support'!K17</f>
        <v>0</v>
      </c>
      <c r="H11" s="8">
        <f>'Run support'!L17</f>
        <v>0</v>
      </c>
      <c r="I11" s="9">
        <f>IF($F$14=0,0,F11/$F$14)</f>
        <v>0</v>
      </c>
    </row>
    <row r="12" spans="1:9">
      <c r="A12" s="3" t="s">
        <v>51</v>
      </c>
      <c r="B12" s="8">
        <f>'Projects'!E17</f>
        <v>0</v>
      </c>
      <c r="C12" s="8">
        <f>'Projects'!F17</f>
        <v>0</v>
      </c>
      <c r="D12" s="8">
        <f>'Projects'!G17</f>
        <v>0</v>
      </c>
      <c r="E12" s="8">
        <f>'Projects'!H17</f>
        <v>0</v>
      </c>
      <c r="F12" s="8">
        <f>'Projects'!I17</f>
        <v>0</v>
      </c>
      <c r="G12" s="8">
        <f>'Projects'!K17</f>
        <v>0</v>
      </c>
      <c r="H12" s="8">
        <f>'Projects'!L17</f>
        <v>0</v>
      </c>
      <c r="I12" s="9">
        <f>IF($F$14=0,0,F12/$F$14)</f>
        <v>0</v>
      </c>
    </row>
    <row r="13" spans="1:9">
      <c r="A13" s="3" t="s">
        <v>90</v>
      </c>
      <c r="B13" s="8">
        <f>'Contract labor'!J17</f>
        <v>315500.0</v>
      </c>
      <c r="C13" s="8">
        <f>'Contract labor'!K17</f>
        <v>0.0</v>
      </c>
      <c r="D13" s="8">
        <f>'Contract labor'!L17</f>
        <v>0.0</v>
      </c>
      <c r="E13" s="8">
        <f>'Contract labor'!M17</f>
        <v>0.0</v>
      </c>
      <c r="F13" s="8">
        <f>'Contract labor'!N17</f>
        <v>315500.0</v>
      </c>
      <c r="G13" s="8">
        <f>'Contract labor'!Q17</f>
        <v>0</v>
      </c>
      <c r="H13" s="8">
        <f>'Contract labor'!R17</f>
        <v>162200.0</v>
      </c>
      <c r="I13" s="9">
        <f>IF($F$14=0,0,F13/$F$14)</f>
        <v>1.0</v>
      </c>
    </row>
    <row r="14" spans="1:9">
      <c r="A14" s="10" t="s">
        <v>108</v>
      </c>
      <c r="B14" s="11">
        <f>SUM(B9:B13)</f>
        <v>315500.0</v>
      </c>
      <c r="C14" s="11">
        <f>SUM(C9:C13)</f>
        <v>0.0</v>
      </c>
      <c r="D14" s="11">
        <f>SUM(D9:D13)</f>
        <v>0.0</v>
      </c>
      <c r="E14" s="11">
        <f>SUM(E9:E13)</f>
        <v>0.0</v>
      </c>
      <c r="F14" s="11">
        <f>SUM(F9:F13)</f>
        <v>315500.0</v>
      </c>
      <c r="G14" s="11">
        <f>SUM(G9:G13)</f>
        <v>0</v>
      </c>
      <c r="H14" s="11">
        <f>SUM(H9:H13)</f>
        <v>162200.0</v>
      </c>
      <c r="I14" s="12">
        <f>SUM(I9:I13)</f>
        <v>1</v>
      </c>
    </row>
    <row r="16" spans="1:9">
      <c r="A16" s="3" t="s">
        <v>109</v>
      </c>
      <c r="B16" s="13" t="str">
        <f>IF(N(B5)=0,"Enter revenue",F14/B5)</f>
        <v>Enter revenue</v>
      </c>
    </row>
    <row r="17" spans="1:9">
      <c r="A17" s="3" t="s">
        <v>110</v>
      </c>
      <c r="B17" s="8">
        <f>'Contract labor'!O17</f>
        <v>0.0</v>
      </c>
    </row>
    <row r="19" spans="1:9" ht="66" customHeight="1">
      <c r="A19" s="2" t="s">
        <v>111</v>
      </c>
      <c r="B19" s="2"/>
      <c r="C19" s="2"/>
      <c r="D19" s="2"/>
      <c r="E19" s="2"/>
      <c r="F19" s="2"/>
      <c r="G19" s="2"/>
      <c r="H19" s="2"/>
      <c r="I19" s="2"/>
    </row>
  </sheetData>
  <mergeCells count="3">
    <mergeCell ref="A2:I2"/>
    <mergeCell ref="A3:I3"/>
    <mergeCell ref="A19:I19"/>
  </mergeCells>
  <pageMargins left="0.7" right="0.7" top="0.75" bottom="0.75" header="0.3" footer="0.3"/>
  <pageSetup fitToHeight="0" orientation="landscape"/>
  <headerFooter>
    <oddFooter>&amp;LKORE1 IT Budget Template, rates as of October 2026&amp;R&amp;A</oddFooter>
  </headerFooter>
</worksheet>
</file>

<file path=xl/worksheets/sheet2.xml><?xml version="1.0" encoding="utf-8"?>
<worksheet xmlns="http://schemas.openxmlformats.org/spreadsheetml/2006/main" xmlns:r="http://schemas.openxmlformats.org/officeDocument/2006/relationships">
  <sheetPr>
    <pageSetUpPr fitToPage="1"/>
  </sheetPr>
  <dimension ref="A1:L17"/>
  <sheetViews>
    <sheetView workbookViewId="0">
      <pane xSplit="1" ySplit="4" topLeftCell="B5" activePane="bottomRight" state="frozen"/>
      <selection pane="topRight" activeCell="B1" sqref="B1"/>
      <selection pane="bottomLeft" activeCell="A5" sqref="A5"/>
      <selection pane="bottomRight"/>
    </sheetView>
  </sheetViews>
  <sheetFormatPr defaultRowHeight="15"/>
  <cols>
    <col min="1" max="1" width="30.7109375" customWidth="1"/>
    <col min="2" max="2" width="44.7109375" customWidth="1"/>
    <col min="3" max="4" width="13.7109375" customWidth="1"/>
    <col min="5" max="9" width="12.7109375" customWidth="1"/>
    <col min="10" max="10" width="10.7109375" customWidth="1"/>
    <col min="11" max="12" width="13.7109375" customWidth="1"/>
  </cols>
  <sheetData>
    <row r="1" spans="1:12">
      <c r="A1" s="1" t="s">
        <v>0</v>
      </c>
    </row>
    <row r="2" spans="1:12" ht="32" customHeight="1">
      <c r="A2" s="2" t="s">
        <v>1</v>
      </c>
      <c r="B2" s="2"/>
      <c r="C2" s="2"/>
      <c r="D2" s="2"/>
      <c r="E2" s="2"/>
      <c r="F2" s="2"/>
      <c r="G2" s="2"/>
      <c r="H2" s="2"/>
      <c r="I2" s="2"/>
      <c r="J2" s="2"/>
      <c r="K2" s="2"/>
      <c r="L2" s="2"/>
    </row>
    <row r="4" spans="1:12" ht="32" customHeight="1">
      <c r="A4" s="6" t="s">
        <v>2</v>
      </c>
      <c r="B4" s="6" t="s">
        <v>3</v>
      </c>
      <c r="C4" s="7" t="s">
        <v>4</v>
      </c>
      <c r="D4" s="7" t="s">
        <v>5</v>
      </c>
      <c r="E4" s="7" t="s">
        <v>6</v>
      </c>
      <c r="F4" s="7" t="s">
        <v>7</v>
      </c>
      <c r="G4" s="7" t="s">
        <v>8</v>
      </c>
      <c r="H4" s="7" t="s">
        <v>9</v>
      </c>
      <c r="I4" s="7" t="s">
        <v>10</v>
      </c>
      <c r="J4" s="7" t="s">
        <v>11</v>
      </c>
      <c r="K4" s="7" t="s">
        <v>12</v>
      </c>
      <c r="L4" s="7" t="s">
        <v>13</v>
      </c>
    </row>
    <row r="5" spans="1:12">
      <c r="A5" s="14" t="s">
        <v>14</v>
      </c>
      <c r="B5" s="14" t="s">
        <v>15</v>
      </c>
      <c r="C5" s="14"/>
      <c r="D5" s="14"/>
      <c r="E5" s="4"/>
      <c r="F5" s="4"/>
      <c r="G5" s="4"/>
      <c r="H5" s="4"/>
      <c r="I5" s="15">
        <f>SUM(E5:H5)</f>
        <v>0</v>
      </c>
      <c r="J5" s="5" t="s">
        <v>16</v>
      </c>
      <c r="K5" s="15">
        <f>IF(J5="Yes",I5,0)</f>
        <v>0</v>
      </c>
      <c r="L5" s="15">
        <f>IF(J5="Review",I5,0)</f>
        <v>0</v>
      </c>
    </row>
    <row r="6" spans="1:12">
      <c r="A6" s="14" t="s">
        <v>17</v>
      </c>
      <c r="B6" s="14" t="s">
        <v>18</v>
      </c>
      <c r="C6" s="14"/>
      <c r="D6" s="14"/>
      <c r="E6" s="4"/>
      <c r="F6" s="4"/>
      <c r="G6" s="4"/>
      <c r="H6" s="4"/>
      <c r="I6" s="15">
        <f>SUM(E6:H6)</f>
        <v>0</v>
      </c>
      <c r="J6" s="5" t="s">
        <v>16</v>
      </c>
      <c r="K6" s="15">
        <f>IF(J6="Yes",I6,0)</f>
        <v>0</v>
      </c>
      <c r="L6" s="15">
        <f>IF(J6="Review",I6,0)</f>
        <v>0</v>
      </c>
    </row>
    <row r="7" spans="1:12">
      <c r="A7" s="14" t="s">
        <v>19</v>
      </c>
      <c r="B7" s="14" t="s">
        <v>20</v>
      </c>
      <c r="C7" s="14"/>
      <c r="D7" s="14"/>
      <c r="E7" s="4"/>
      <c r="F7" s="4"/>
      <c r="G7" s="4"/>
      <c r="H7" s="4"/>
      <c r="I7" s="15">
        <f>SUM(E7:H7)</f>
        <v>0</v>
      </c>
      <c r="J7" s="5" t="s">
        <v>16</v>
      </c>
      <c r="K7" s="15">
        <f>IF(J7="Yes",I7,0)</f>
        <v>0</v>
      </c>
      <c r="L7" s="15">
        <f>IF(J7="Review",I7,0)</f>
        <v>0</v>
      </c>
    </row>
    <row r="8" spans="1:12">
      <c r="A8" s="14" t="s">
        <v>21</v>
      </c>
      <c r="B8" s="14" t="s">
        <v>22</v>
      </c>
      <c r="C8" s="14"/>
      <c r="D8" s="14"/>
      <c r="E8" s="4"/>
      <c r="F8" s="4"/>
      <c r="G8" s="4"/>
      <c r="H8" s="4"/>
      <c r="I8" s="15">
        <f>SUM(E8:H8)</f>
        <v>0</v>
      </c>
      <c r="J8" s="5" t="s">
        <v>16</v>
      </c>
      <c r="K8" s="15">
        <f>IF(J8="Yes",I8,0)</f>
        <v>0</v>
      </c>
      <c r="L8" s="15">
        <f>IF(J8="Review",I8,0)</f>
        <v>0</v>
      </c>
    </row>
    <row r="9" spans="1:12">
      <c r="A9" s="14" t="s">
        <v>23</v>
      </c>
      <c r="B9" s="14" t="s">
        <v>24</v>
      </c>
      <c r="C9" s="14"/>
      <c r="D9" s="14"/>
      <c r="E9" s="4"/>
      <c r="F9" s="4"/>
      <c r="G9" s="4"/>
      <c r="H9" s="4"/>
      <c r="I9" s="15">
        <f>SUM(E9:H9)</f>
        <v>0</v>
      </c>
      <c r="J9" s="5" t="s">
        <v>16</v>
      </c>
      <c r="K9" s="15">
        <f>IF(J9="Yes",I9,0)</f>
        <v>0</v>
      </c>
      <c r="L9" s="15">
        <f>IF(J9="Review",I9,0)</f>
        <v>0</v>
      </c>
    </row>
    <row r="10" spans="1:12">
      <c r="A10" s="14"/>
      <c r="B10" s="14"/>
      <c r="C10" s="14"/>
      <c r="D10" s="14"/>
      <c r="E10" s="4"/>
      <c r="F10" s="4"/>
      <c r="G10" s="4"/>
      <c r="H10" s="4"/>
      <c r="I10" s="15">
        <f>SUM(E10:H10)</f>
        <v>0</v>
      </c>
      <c r="J10" s="5" t="s">
        <v>16</v>
      </c>
      <c r="K10" s="15">
        <f>IF(J10="Yes",I10,0)</f>
        <v>0</v>
      </c>
      <c r="L10" s="15">
        <f>IF(J10="Review",I10,0)</f>
        <v>0</v>
      </c>
    </row>
    <row r="11" spans="1:12">
      <c r="A11" s="14"/>
      <c r="B11" s="14"/>
      <c r="C11" s="14"/>
      <c r="D11" s="14"/>
      <c r="E11" s="4"/>
      <c r="F11" s="4"/>
      <c r="G11" s="4"/>
      <c r="H11" s="4"/>
      <c r="I11" s="15">
        <f>SUM(E11:H11)</f>
        <v>0</v>
      </c>
      <c r="J11" s="5" t="s">
        <v>16</v>
      </c>
      <c r="K11" s="15">
        <f>IF(J11="Yes",I11,0)</f>
        <v>0</v>
      </c>
      <c r="L11" s="15">
        <f>IF(J11="Review",I11,0)</f>
        <v>0</v>
      </c>
    </row>
    <row r="12" spans="1:12">
      <c r="A12" s="14"/>
      <c r="B12" s="14"/>
      <c r="C12" s="14"/>
      <c r="D12" s="14"/>
      <c r="E12" s="4"/>
      <c r="F12" s="4"/>
      <c r="G12" s="4"/>
      <c r="H12" s="4"/>
      <c r="I12" s="15">
        <f>SUM(E12:H12)</f>
        <v>0</v>
      </c>
      <c r="J12" s="5" t="s">
        <v>16</v>
      </c>
      <c r="K12" s="15">
        <f>IF(J12="Yes",I12,0)</f>
        <v>0</v>
      </c>
      <c r="L12" s="15">
        <f>IF(J12="Review",I12,0)</f>
        <v>0</v>
      </c>
    </row>
    <row r="13" spans="1:12">
      <c r="A13" s="14"/>
      <c r="B13" s="14"/>
      <c r="C13" s="14"/>
      <c r="D13" s="14"/>
      <c r="E13" s="4"/>
      <c r="F13" s="4"/>
      <c r="G13" s="4"/>
      <c r="H13" s="4"/>
      <c r="I13" s="15">
        <f>SUM(E13:H13)</f>
        <v>0</v>
      </c>
      <c r="J13" s="5" t="s">
        <v>16</v>
      </c>
      <c r="K13" s="15">
        <f>IF(J13="Yes",I13,0)</f>
        <v>0</v>
      </c>
      <c r="L13" s="15">
        <f>IF(J13="Review",I13,0)</f>
        <v>0</v>
      </c>
    </row>
    <row r="14" spans="1:12">
      <c r="A14" s="14"/>
      <c r="B14" s="14"/>
      <c r="C14" s="14"/>
      <c r="D14" s="14"/>
      <c r="E14" s="4"/>
      <c r="F14" s="4"/>
      <c r="G14" s="4"/>
      <c r="H14" s="4"/>
      <c r="I14" s="15">
        <f>SUM(E14:H14)</f>
        <v>0</v>
      </c>
      <c r="J14" s="5" t="s">
        <v>16</v>
      </c>
      <c r="K14" s="15">
        <f>IF(J14="Yes",I14,0)</f>
        <v>0</v>
      </c>
      <c r="L14" s="15">
        <f>IF(J14="Review",I14,0)</f>
        <v>0</v>
      </c>
    </row>
    <row r="15" spans="1:12">
      <c r="A15" s="14"/>
      <c r="B15" s="14"/>
      <c r="C15" s="14"/>
      <c r="D15" s="14"/>
      <c r="E15" s="4"/>
      <c r="F15" s="4"/>
      <c r="G15" s="4"/>
      <c r="H15" s="4"/>
      <c r="I15" s="15">
        <f>SUM(E15:H15)</f>
        <v>0</v>
      </c>
      <c r="J15" s="5" t="s">
        <v>16</v>
      </c>
      <c r="K15" s="15">
        <f>IF(J15="Yes",I15,0)</f>
        <v>0</v>
      </c>
      <c r="L15" s="15">
        <f>IF(J15="Review",I15,0)</f>
        <v>0</v>
      </c>
    </row>
    <row r="16" spans="1:12">
      <c r="A16" s="14"/>
      <c r="B16" s="14"/>
      <c r="C16" s="14"/>
      <c r="D16" s="14"/>
      <c r="E16" s="4"/>
      <c r="F16" s="4"/>
      <c r="G16" s="4"/>
      <c r="H16" s="4"/>
      <c r="I16" s="15">
        <f>SUM(E16:H16)</f>
        <v>0</v>
      </c>
      <c r="J16" s="5" t="s">
        <v>16</v>
      </c>
      <c r="K16" s="15">
        <f>IF(J16="Yes",I16,0)</f>
        <v>0</v>
      </c>
      <c r="L16" s="15">
        <f>IF(J16="Review",I16,0)</f>
        <v>0</v>
      </c>
    </row>
    <row r="17" spans="1:12">
      <c r="A17" s="10" t="s">
        <v>25</v>
      </c>
      <c r="B17" s="10"/>
      <c r="C17" s="10"/>
      <c r="D17" s="10"/>
      <c r="E17" s="11">
        <f>SUM(E5:E16)</f>
        <v>0</v>
      </c>
      <c r="F17" s="11">
        <f>SUM(F5:F16)</f>
        <v>0</v>
      </c>
      <c r="G17" s="11">
        <f>SUM(G5:G16)</f>
        <v>0</v>
      </c>
      <c r="H17" s="11">
        <f>SUM(H5:H16)</f>
        <v>0</v>
      </c>
      <c r="I17" s="11">
        <f>SUM(I5:I16)</f>
        <v>0</v>
      </c>
      <c r="J17" s="10"/>
      <c r="K17" s="11">
        <f>SUM(K5:K16)</f>
        <v>0</v>
      </c>
      <c r="L17" s="11">
        <f>SUM(L5:L16)</f>
        <v>0</v>
      </c>
    </row>
  </sheetData>
  <mergeCells count="1">
    <mergeCell ref="A2:L2"/>
  </mergeCells>
  <dataValidations count="12">
    <dataValidation type="list" allowBlank="1" showInputMessage="1" showErrorMessage="1" error="Use Yes, No or Review." sqref="J5">
      <formula1>"Yes,No,Review"</formula1>
    </dataValidation>
    <dataValidation type="list" allowBlank="1" showInputMessage="1" showErrorMessage="1" error="Use Yes, No or Review." sqref="J6">
      <formula1>"Yes,No,Review"</formula1>
    </dataValidation>
    <dataValidation type="list" allowBlank="1" showInputMessage="1" showErrorMessage="1" error="Use Yes, No or Review." sqref="J7">
      <formula1>"Yes,No,Review"</formula1>
    </dataValidation>
    <dataValidation type="list" allowBlank="1" showInputMessage="1" showErrorMessage="1" error="Use Yes, No or Review." sqref="J8">
      <formula1>"Yes,No,Review"</formula1>
    </dataValidation>
    <dataValidation type="list" allowBlank="1" showInputMessage="1" showErrorMessage="1" error="Use Yes, No or Review." sqref="J9">
      <formula1>"Yes,No,Review"</formula1>
    </dataValidation>
    <dataValidation type="list" allowBlank="1" showInputMessage="1" showErrorMessage="1" error="Use Yes, No or Review." sqref="J10">
      <formula1>"Yes,No,Review"</formula1>
    </dataValidation>
    <dataValidation type="list" allowBlank="1" showInputMessage="1" showErrorMessage="1" error="Use Yes, No or Review." sqref="J11">
      <formula1>"Yes,No,Review"</formula1>
    </dataValidation>
    <dataValidation type="list" allowBlank="1" showInputMessage="1" showErrorMessage="1" error="Use Yes, No or Review." sqref="J12">
      <formula1>"Yes,No,Review"</formula1>
    </dataValidation>
    <dataValidation type="list" allowBlank="1" showInputMessage="1" showErrorMessage="1" error="Use Yes, No or Review." sqref="J13">
      <formula1>"Yes,No,Review"</formula1>
    </dataValidation>
    <dataValidation type="list" allowBlank="1" showInputMessage="1" showErrorMessage="1" error="Use Yes, No or Review." sqref="J14">
      <formula1>"Yes,No,Review"</formula1>
    </dataValidation>
    <dataValidation type="list" allowBlank="1" showInputMessage="1" showErrorMessage="1" error="Use Yes, No or Review." sqref="J15">
      <formula1>"Yes,No,Review"</formula1>
    </dataValidation>
    <dataValidation type="list" allowBlank="1" showInputMessage="1" showErrorMessage="1" error="Use Yes, No or Review." sqref="J16">
      <formula1>"Yes,No,Review"</formula1>
    </dataValidation>
  </dataValidations>
  <printOptions gridLines="1"/>
  <pageMargins left="0.7" right="0.7" top="0.75" bottom="0.75" header="0.3" footer="0.3"/>
  <pageSetup fitToHeight="0" orientation="landscape"/>
  <headerFooter>
    <oddFooter>&amp;LKORE1 IT Budget Template, rates as of October 2026&amp;R&amp;A</oddFooter>
  </headerFooter>
  <legacyDrawing r:id="rId1"/>
</worksheet>
</file>

<file path=xl/worksheets/sheet3.xml><?xml version="1.0" encoding="utf-8"?>
<worksheet xmlns="http://schemas.openxmlformats.org/spreadsheetml/2006/main" xmlns:r="http://schemas.openxmlformats.org/officeDocument/2006/relationships">
  <sheetPr>
    <pageSetUpPr fitToPage="1"/>
  </sheetPr>
  <dimension ref="A1:L17"/>
  <sheetViews>
    <sheetView workbookViewId="0">
      <pane xSplit="1" ySplit="4" topLeftCell="B5" activePane="bottomRight" state="frozen"/>
      <selection pane="topRight" activeCell="B1" sqref="B1"/>
      <selection pane="bottomLeft" activeCell="A5" sqref="A5"/>
      <selection pane="bottomRight"/>
    </sheetView>
  </sheetViews>
  <sheetFormatPr defaultRowHeight="15"/>
  <cols>
    <col min="1" max="1" width="30.7109375" customWidth="1"/>
    <col min="2" max="2" width="44.7109375" customWidth="1"/>
    <col min="3" max="4" width="13.7109375" customWidth="1"/>
    <col min="5" max="9" width="12.7109375" customWidth="1"/>
    <col min="10" max="10" width="10.7109375" customWidth="1"/>
    <col min="11" max="12" width="13.7109375" customWidth="1"/>
  </cols>
  <sheetData>
    <row r="1" spans="1:12">
      <c r="A1" s="1" t="s">
        <v>26</v>
      </c>
    </row>
    <row r="2" spans="1:12" ht="32" customHeight="1">
      <c r="A2" s="2" t="s">
        <v>27</v>
      </c>
      <c r="B2" s="2"/>
      <c r="C2" s="2"/>
      <c r="D2" s="2"/>
      <c r="E2" s="2"/>
      <c r="F2" s="2"/>
      <c r="G2" s="2"/>
      <c r="H2" s="2"/>
      <c r="I2" s="2"/>
      <c r="J2" s="2"/>
      <c r="K2" s="2"/>
      <c r="L2" s="2"/>
    </row>
    <row r="4" spans="1:12" ht="32" customHeight="1">
      <c r="A4" s="6" t="s">
        <v>2</v>
      </c>
      <c r="B4" s="6" t="s">
        <v>3</v>
      </c>
      <c r="C4" s="7" t="s">
        <v>4</v>
      </c>
      <c r="D4" s="7" t="s">
        <v>5</v>
      </c>
      <c r="E4" s="7" t="s">
        <v>6</v>
      </c>
      <c r="F4" s="7" t="s">
        <v>7</v>
      </c>
      <c r="G4" s="7" t="s">
        <v>8</v>
      </c>
      <c r="H4" s="7" t="s">
        <v>9</v>
      </c>
      <c r="I4" s="7" t="s">
        <v>10</v>
      </c>
      <c r="J4" s="7" t="s">
        <v>11</v>
      </c>
      <c r="K4" s="7" t="s">
        <v>12</v>
      </c>
      <c r="L4" s="7" t="s">
        <v>13</v>
      </c>
    </row>
    <row r="5" spans="1:12">
      <c r="A5" s="14" t="s">
        <v>28</v>
      </c>
      <c r="B5" s="14" t="s">
        <v>29</v>
      </c>
      <c r="C5" s="14"/>
      <c r="D5" s="14"/>
      <c r="E5" s="4"/>
      <c r="F5" s="4"/>
      <c r="G5" s="4"/>
      <c r="H5" s="4"/>
      <c r="I5" s="15">
        <f>SUM(E5:H5)</f>
        <v>0</v>
      </c>
      <c r="J5" s="5" t="s">
        <v>16</v>
      </c>
      <c r="K5" s="15">
        <f>IF(J5="Yes",I5,0)</f>
        <v>0</v>
      </c>
      <c r="L5" s="15">
        <f>IF(J5="Review",I5,0)</f>
        <v>0</v>
      </c>
    </row>
    <row r="6" spans="1:12">
      <c r="A6" s="14" t="s">
        <v>30</v>
      </c>
      <c r="B6" s="14" t="s">
        <v>31</v>
      </c>
      <c r="C6" s="14"/>
      <c r="D6" s="14"/>
      <c r="E6" s="4"/>
      <c r="F6" s="4"/>
      <c r="G6" s="4"/>
      <c r="H6" s="4"/>
      <c r="I6" s="15">
        <f>SUM(E6:H6)</f>
        <v>0</v>
      </c>
      <c r="J6" s="5" t="s">
        <v>16</v>
      </c>
      <c r="K6" s="15">
        <f>IF(J6="Yes",I6,0)</f>
        <v>0</v>
      </c>
      <c r="L6" s="15">
        <f>IF(J6="Review",I6,0)</f>
        <v>0</v>
      </c>
    </row>
    <row r="7" spans="1:12">
      <c r="A7" s="14" t="s">
        <v>32</v>
      </c>
      <c r="B7" s="14" t="s">
        <v>33</v>
      </c>
      <c r="C7" s="14"/>
      <c r="D7" s="14"/>
      <c r="E7" s="4"/>
      <c r="F7" s="4"/>
      <c r="G7" s="4"/>
      <c r="H7" s="4"/>
      <c r="I7" s="15">
        <f>SUM(E7:H7)</f>
        <v>0</v>
      </c>
      <c r="J7" s="5" t="s">
        <v>34</v>
      </c>
      <c r="K7" s="15">
        <f>IF(J7="Yes",I7,0)</f>
        <v>0</v>
      </c>
      <c r="L7" s="15">
        <f>IF(J7="Review",I7,0)</f>
        <v>0</v>
      </c>
    </row>
    <row r="8" spans="1:12">
      <c r="A8" s="14" t="s">
        <v>35</v>
      </c>
      <c r="B8" s="14" t="s">
        <v>36</v>
      </c>
      <c r="C8" s="14"/>
      <c r="D8" s="14"/>
      <c r="E8" s="4"/>
      <c r="F8" s="4"/>
      <c r="G8" s="4"/>
      <c r="H8" s="4"/>
      <c r="I8" s="15">
        <f>SUM(E8:H8)</f>
        <v>0</v>
      </c>
      <c r="J8" s="5" t="s">
        <v>16</v>
      </c>
      <c r="K8" s="15">
        <f>IF(J8="Yes",I8,0)</f>
        <v>0</v>
      </c>
      <c r="L8" s="15">
        <f>IF(J8="Review",I8,0)</f>
        <v>0</v>
      </c>
    </row>
    <row r="9" spans="1:12">
      <c r="A9" s="14" t="s">
        <v>37</v>
      </c>
      <c r="B9" s="14" t="s">
        <v>38</v>
      </c>
      <c r="C9" s="14"/>
      <c r="D9" s="14"/>
      <c r="E9" s="4"/>
      <c r="F9" s="4"/>
      <c r="G9" s="4"/>
      <c r="H9" s="4"/>
      <c r="I9" s="15">
        <f>SUM(E9:H9)</f>
        <v>0</v>
      </c>
      <c r="J9" s="5" t="s">
        <v>16</v>
      </c>
      <c r="K9" s="15">
        <f>IF(J9="Yes",I9,0)</f>
        <v>0</v>
      </c>
      <c r="L9" s="15">
        <f>IF(J9="Review",I9,0)</f>
        <v>0</v>
      </c>
    </row>
    <row r="10" spans="1:12">
      <c r="A10" s="14"/>
      <c r="B10" s="14"/>
      <c r="C10" s="14"/>
      <c r="D10" s="14"/>
      <c r="E10" s="4"/>
      <c r="F10" s="4"/>
      <c r="G10" s="4"/>
      <c r="H10" s="4"/>
      <c r="I10" s="15">
        <f>SUM(E10:H10)</f>
        <v>0</v>
      </c>
      <c r="J10" s="5" t="s">
        <v>16</v>
      </c>
      <c r="K10" s="15">
        <f>IF(J10="Yes",I10,0)</f>
        <v>0</v>
      </c>
      <c r="L10" s="15">
        <f>IF(J10="Review",I10,0)</f>
        <v>0</v>
      </c>
    </row>
    <row r="11" spans="1:12">
      <c r="A11" s="14"/>
      <c r="B11" s="14"/>
      <c r="C11" s="14"/>
      <c r="D11" s="14"/>
      <c r="E11" s="4"/>
      <c r="F11" s="4"/>
      <c r="G11" s="4"/>
      <c r="H11" s="4"/>
      <c r="I11" s="15">
        <f>SUM(E11:H11)</f>
        <v>0</v>
      </c>
      <c r="J11" s="5" t="s">
        <v>16</v>
      </c>
      <c r="K11" s="15">
        <f>IF(J11="Yes",I11,0)</f>
        <v>0</v>
      </c>
      <c r="L11" s="15">
        <f>IF(J11="Review",I11,0)</f>
        <v>0</v>
      </c>
    </row>
    <row r="12" spans="1:12">
      <c r="A12" s="14"/>
      <c r="B12" s="14"/>
      <c r="C12" s="14"/>
      <c r="D12" s="14"/>
      <c r="E12" s="4"/>
      <c r="F12" s="4"/>
      <c r="G12" s="4"/>
      <c r="H12" s="4"/>
      <c r="I12" s="15">
        <f>SUM(E12:H12)</f>
        <v>0</v>
      </c>
      <c r="J12" s="5" t="s">
        <v>16</v>
      </c>
      <c r="K12" s="15">
        <f>IF(J12="Yes",I12,0)</f>
        <v>0</v>
      </c>
      <c r="L12" s="15">
        <f>IF(J12="Review",I12,0)</f>
        <v>0</v>
      </c>
    </row>
    <row r="13" spans="1:12">
      <c r="A13" s="14"/>
      <c r="B13" s="14"/>
      <c r="C13" s="14"/>
      <c r="D13" s="14"/>
      <c r="E13" s="4"/>
      <c r="F13" s="4"/>
      <c r="G13" s="4"/>
      <c r="H13" s="4"/>
      <c r="I13" s="15">
        <f>SUM(E13:H13)</f>
        <v>0</v>
      </c>
      <c r="J13" s="5" t="s">
        <v>16</v>
      </c>
      <c r="K13" s="15">
        <f>IF(J13="Yes",I13,0)</f>
        <v>0</v>
      </c>
      <c r="L13" s="15">
        <f>IF(J13="Review",I13,0)</f>
        <v>0</v>
      </c>
    </row>
    <row r="14" spans="1:12">
      <c r="A14" s="14"/>
      <c r="B14" s="14"/>
      <c r="C14" s="14"/>
      <c r="D14" s="14"/>
      <c r="E14" s="4"/>
      <c r="F14" s="4"/>
      <c r="G14" s="4"/>
      <c r="H14" s="4"/>
      <c r="I14" s="15">
        <f>SUM(E14:H14)</f>
        <v>0</v>
      </c>
      <c r="J14" s="5" t="s">
        <v>16</v>
      </c>
      <c r="K14" s="15">
        <f>IF(J14="Yes",I14,0)</f>
        <v>0</v>
      </c>
      <c r="L14" s="15">
        <f>IF(J14="Review",I14,0)</f>
        <v>0</v>
      </c>
    </row>
    <row r="15" spans="1:12">
      <c r="A15" s="14"/>
      <c r="B15" s="14"/>
      <c r="C15" s="14"/>
      <c r="D15" s="14"/>
      <c r="E15" s="4"/>
      <c r="F15" s="4"/>
      <c r="G15" s="4"/>
      <c r="H15" s="4"/>
      <c r="I15" s="15">
        <f>SUM(E15:H15)</f>
        <v>0</v>
      </c>
      <c r="J15" s="5" t="s">
        <v>16</v>
      </c>
      <c r="K15" s="15">
        <f>IF(J15="Yes",I15,0)</f>
        <v>0</v>
      </c>
      <c r="L15" s="15">
        <f>IF(J15="Review",I15,0)</f>
        <v>0</v>
      </c>
    </row>
    <row r="16" spans="1:12">
      <c r="A16" s="14"/>
      <c r="B16" s="14"/>
      <c r="C16" s="14"/>
      <c r="D16" s="14"/>
      <c r="E16" s="4"/>
      <c r="F16" s="4"/>
      <c r="G16" s="4"/>
      <c r="H16" s="4"/>
      <c r="I16" s="15">
        <f>SUM(E16:H16)</f>
        <v>0</v>
      </c>
      <c r="J16" s="5" t="s">
        <v>16</v>
      </c>
      <c r="K16" s="15">
        <f>IF(J16="Yes",I16,0)</f>
        <v>0</v>
      </c>
      <c r="L16" s="15">
        <f>IF(J16="Review",I16,0)</f>
        <v>0</v>
      </c>
    </row>
    <row r="17" spans="1:12">
      <c r="A17" s="10" t="s">
        <v>25</v>
      </c>
      <c r="B17" s="10"/>
      <c r="C17" s="10"/>
      <c r="D17" s="10"/>
      <c r="E17" s="11">
        <f>SUM(E5:E16)</f>
        <v>0</v>
      </c>
      <c r="F17" s="11">
        <f>SUM(F5:F16)</f>
        <v>0</v>
      </c>
      <c r="G17" s="11">
        <f>SUM(G5:G16)</f>
        <v>0</v>
      </c>
      <c r="H17" s="11">
        <f>SUM(H5:H16)</f>
        <v>0</v>
      </c>
      <c r="I17" s="11">
        <f>SUM(I5:I16)</f>
        <v>0</v>
      </c>
      <c r="J17" s="10"/>
      <c r="K17" s="11">
        <f>SUM(K5:K16)</f>
        <v>0</v>
      </c>
      <c r="L17" s="11">
        <f>SUM(L5:L16)</f>
        <v>0</v>
      </c>
    </row>
  </sheetData>
  <mergeCells count="1">
    <mergeCell ref="A2:L2"/>
  </mergeCells>
  <dataValidations count="12">
    <dataValidation type="list" allowBlank="1" showInputMessage="1" showErrorMessage="1" error="Use Yes, No or Review." sqref="J5">
      <formula1>"Yes,No,Review"</formula1>
    </dataValidation>
    <dataValidation type="list" allowBlank="1" showInputMessage="1" showErrorMessage="1" error="Use Yes, No or Review." sqref="J6">
      <formula1>"Yes,No,Review"</formula1>
    </dataValidation>
    <dataValidation type="list" allowBlank="1" showInputMessage="1" showErrorMessage="1" error="Use Yes, No or Review." sqref="J7">
      <formula1>"Yes,No,Review"</formula1>
    </dataValidation>
    <dataValidation type="list" allowBlank="1" showInputMessage="1" showErrorMessage="1" error="Use Yes, No or Review." sqref="J8">
      <formula1>"Yes,No,Review"</formula1>
    </dataValidation>
    <dataValidation type="list" allowBlank="1" showInputMessage="1" showErrorMessage="1" error="Use Yes, No or Review." sqref="J9">
      <formula1>"Yes,No,Review"</formula1>
    </dataValidation>
    <dataValidation type="list" allowBlank="1" showInputMessage="1" showErrorMessage="1" error="Use Yes, No or Review." sqref="J10">
      <formula1>"Yes,No,Review"</formula1>
    </dataValidation>
    <dataValidation type="list" allowBlank="1" showInputMessage="1" showErrorMessage="1" error="Use Yes, No or Review." sqref="J11">
      <formula1>"Yes,No,Review"</formula1>
    </dataValidation>
    <dataValidation type="list" allowBlank="1" showInputMessage="1" showErrorMessage="1" error="Use Yes, No or Review." sqref="J12">
      <formula1>"Yes,No,Review"</formula1>
    </dataValidation>
    <dataValidation type="list" allowBlank="1" showInputMessage="1" showErrorMessage="1" error="Use Yes, No or Review." sqref="J13">
      <formula1>"Yes,No,Review"</formula1>
    </dataValidation>
    <dataValidation type="list" allowBlank="1" showInputMessage="1" showErrorMessage="1" error="Use Yes, No or Review." sqref="J14">
      <formula1>"Yes,No,Review"</formula1>
    </dataValidation>
    <dataValidation type="list" allowBlank="1" showInputMessage="1" showErrorMessage="1" error="Use Yes, No or Review." sqref="J15">
      <formula1>"Yes,No,Review"</formula1>
    </dataValidation>
    <dataValidation type="list" allowBlank="1" showInputMessage="1" showErrorMessage="1" error="Use Yes, No or Review." sqref="J16">
      <formula1>"Yes,No,Review"</formula1>
    </dataValidation>
  </dataValidations>
  <printOptions gridLines="1"/>
  <pageMargins left="0.7" right="0.7" top="0.75" bottom="0.75" header="0.3" footer="0.3"/>
  <pageSetup fitToHeight="0" orientation="landscape"/>
  <headerFooter>
    <oddFooter>&amp;LKORE1 IT Budget Template, rates as of October 2026&amp;R&amp;A</oddFooter>
  </headerFooter>
  <legacyDrawing r:id="rId1"/>
</worksheet>
</file>

<file path=xl/worksheets/sheet4.xml><?xml version="1.0" encoding="utf-8"?>
<worksheet xmlns="http://schemas.openxmlformats.org/spreadsheetml/2006/main" xmlns:r="http://schemas.openxmlformats.org/officeDocument/2006/relationships">
  <sheetPr>
    <pageSetUpPr fitToPage="1"/>
  </sheetPr>
  <dimension ref="A1:L17"/>
  <sheetViews>
    <sheetView workbookViewId="0">
      <pane xSplit="1" ySplit="4" topLeftCell="B5" activePane="bottomRight" state="frozen"/>
      <selection pane="topRight" activeCell="B1" sqref="B1"/>
      <selection pane="bottomLeft" activeCell="A5" sqref="A5"/>
      <selection pane="bottomRight"/>
    </sheetView>
  </sheetViews>
  <sheetFormatPr defaultRowHeight="15"/>
  <cols>
    <col min="1" max="1" width="30.7109375" customWidth="1"/>
    <col min="2" max="2" width="44.7109375" customWidth="1"/>
    <col min="3" max="4" width="13.7109375" customWidth="1"/>
    <col min="5" max="9" width="12.7109375" customWidth="1"/>
    <col min="10" max="10" width="10.7109375" customWidth="1"/>
    <col min="11" max="12" width="13.7109375" customWidth="1"/>
  </cols>
  <sheetData>
    <row r="1" spans="1:12">
      <c r="A1" s="1" t="s">
        <v>39</v>
      </c>
    </row>
    <row r="2" spans="1:12" ht="32" customHeight="1">
      <c r="A2" s="2" t="s">
        <v>40</v>
      </c>
      <c r="B2" s="2"/>
      <c r="C2" s="2"/>
      <c r="D2" s="2"/>
      <c r="E2" s="2"/>
      <c r="F2" s="2"/>
      <c r="G2" s="2"/>
      <c r="H2" s="2"/>
      <c r="I2" s="2"/>
      <c r="J2" s="2"/>
      <c r="K2" s="2"/>
      <c r="L2" s="2"/>
    </row>
    <row r="4" spans="1:12" ht="32" customHeight="1">
      <c r="A4" s="6" t="s">
        <v>2</v>
      </c>
      <c r="B4" s="6" t="s">
        <v>3</v>
      </c>
      <c r="C4" s="7" t="s">
        <v>4</v>
      </c>
      <c r="D4" s="7" t="s">
        <v>5</v>
      </c>
      <c r="E4" s="7" t="s">
        <v>6</v>
      </c>
      <c r="F4" s="7" t="s">
        <v>7</v>
      </c>
      <c r="G4" s="7" t="s">
        <v>8</v>
      </c>
      <c r="H4" s="7" t="s">
        <v>9</v>
      </c>
      <c r="I4" s="7" t="s">
        <v>10</v>
      </c>
      <c r="J4" s="7" t="s">
        <v>11</v>
      </c>
      <c r="K4" s="7" t="s">
        <v>12</v>
      </c>
      <c r="L4" s="7" t="s">
        <v>13</v>
      </c>
    </row>
    <row r="5" spans="1:12">
      <c r="A5" s="14" t="s">
        <v>41</v>
      </c>
      <c r="B5" s="14" t="s">
        <v>42</v>
      </c>
      <c r="C5" s="14"/>
      <c r="D5" s="14"/>
      <c r="E5" s="4"/>
      <c r="F5" s="4"/>
      <c r="G5" s="4"/>
      <c r="H5" s="4"/>
      <c r="I5" s="15">
        <f>SUM(E5:H5)</f>
        <v>0</v>
      </c>
      <c r="J5" s="5" t="s">
        <v>16</v>
      </c>
      <c r="K5" s="15">
        <f>IF(J5="Yes",I5,0)</f>
        <v>0</v>
      </c>
      <c r="L5" s="15">
        <f>IF(J5="Review",I5,0)</f>
        <v>0</v>
      </c>
    </row>
    <row r="6" spans="1:12">
      <c r="A6" s="14" t="s">
        <v>43</v>
      </c>
      <c r="B6" s="14" t="s">
        <v>44</v>
      </c>
      <c r="C6" s="14"/>
      <c r="D6" s="14"/>
      <c r="E6" s="4"/>
      <c r="F6" s="4"/>
      <c r="G6" s="4"/>
      <c r="H6" s="4"/>
      <c r="I6" s="15">
        <f>SUM(E6:H6)</f>
        <v>0</v>
      </c>
      <c r="J6" s="5" t="s">
        <v>16</v>
      </c>
      <c r="K6" s="15">
        <f>IF(J6="Yes",I6,0)</f>
        <v>0</v>
      </c>
      <c r="L6" s="15">
        <f>IF(J6="Review",I6,0)</f>
        <v>0</v>
      </c>
    </row>
    <row r="7" spans="1:12">
      <c r="A7" s="14" t="s">
        <v>45</v>
      </c>
      <c r="B7" s="14" t="s">
        <v>46</v>
      </c>
      <c r="C7" s="14"/>
      <c r="D7" s="14"/>
      <c r="E7" s="4"/>
      <c r="F7" s="4"/>
      <c r="G7" s="4"/>
      <c r="H7" s="4"/>
      <c r="I7" s="15">
        <f>SUM(E7:H7)</f>
        <v>0</v>
      </c>
      <c r="J7" s="5" t="s">
        <v>16</v>
      </c>
      <c r="K7" s="15">
        <f>IF(J7="Yes",I7,0)</f>
        <v>0</v>
      </c>
      <c r="L7" s="15">
        <f>IF(J7="Review",I7,0)</f>
        <v>0</v>
      </c>
    </row>
    <row r="8" spans="1:12">
      <c r="A8" s="14" t="s">
        <v>47</v>
      </c>
      <c r="B8" s="14" t="s">
        <v>48</v>
      </c>
      <c r="C8" s="14"/>
      <c r="D8" s="14"/>
      <c r="E8" s="4"/>
      <c r="F8" s="4"/>
      <c r="G8" s="4"/>
      <c r="H8" s="4"/>
      <c r="I8" s="15">
        <f>SUM(E8:H8)</f>
        <v>0</v>
      </c>
      <c r="J8" s="5" t="s">
        <v>16</v>
      </c>
      <c r="K8" s="15">
        <f>IF(J8="Yes",I8,0)</f>
        <v>0</v>
      </c>
      <c r="L8" s="15">
        <f>IF(J8="Review",I8,0)</f>
        <v>0</v>
      </c>
    </row>
    <row r="9" spans="1:12">
      <c r="A9" s="14" t="s">
        <v>49</v>
      </c>
      <c r="B9" s="14" t="s">
        <v>50</v>
      </c>
      <c r="C9" s="14"/>
      <c r="D9" s="14"/>
      <c r="E9" s="4"/>
      <c r="F9" s="4"/>
      <c r="G9" s="4"/>
      <c r="H9" s="4"/>
      <c r="I9" s="15">
        <f>SUM(E9:H9)</f>
        <v>0</v>
      </c>
      <c r="J9" s="5" t="s">
        <v>16</v>
      </c>
      <c r="K9" s="15">
        <f>IF(J9="Yes",I9,0)</f>
        <v>0</v>
      </c>
      <c r="L9" s="15">
        <f>IF(J9="Review",I9,0)</f>
        <v>0</v>
      </c>
    </row>
    <row r="10" spans="1:12">
      <c r="A10" s="14"/>
      <c r="B10" s="14"/>
      <c r="C10" s="14"/>
      <c r="D10" s="14"/>
      <c r="E10" s="4"/>
      <c r="F10" s="4"/>
      <c r="G10" s="4"/>
      <c r="H10" s="4"/>
      <c r="I10" s="15">
        <f>SUM(E10:H10)</f>
        <v>0</v>
      </c>
      <c r="J10" s="5" t="s">
        <v>16</v>
      </c>
      <c r="K10" s="15">
        <f>IF(J10="Yes",I10,0)</f>
        <v>0</v>
      </c>
      <c r="L10" s="15">
        <f>IF(J10="Review",I10,0)</f>
        <v>0</v>
      </c>
    </row>
    <row r="11" spans="1:12">
      <c r="A11" s="14"/>
      <c r="B11" s="14"/>
      <c r="C11" s="14"/>
      <c r="D11" s="14"/>
      <c r="E11" s="4"/>
      <c r="F11" s="4"/>
      <c r="G11" s="4"/>
      <c r="H11" s="4"/>
      <c r="I11" s="15">
        <f>SUM(E11:H11)</f>
        <v>0</v>
      </c>
      <c r="J11" s="5" t="s">
        <v>16</v>
      </c>
      <c r="K11" s="15">
        <f>IF(J11="Yes",I11,0)</f>
        <v>0</v>
      </c>
      <c r="L11" s="15">
        <f>IF(J11="Review",I11,0)</f>
        <v>0</v>
      </c>
    </row>
    <row r="12" spans="1:12">
      <c r="A12" s="14"/>
      <c r="B12" s="14"/>
      <c r="C12" s="14"/>
      <c r="D12" s="14"/>
      <c r="E12" s="4"/>
      <c r="F12" s="4"/>
      <c r="G12" s="4"/>
      <c r="H12" s="4"/>
      <c r="I12" s="15">
        <f>SUM(E12:H12)</f>
        <v>0</v>
      </c>
      <c r="J12" s="5" t="s">
        <v>16</v>
      </c>
      <c r="K12" s="15">
        <f>IF(J12="Yes",I12,0)</f>
        <v>0</v>
      </c>
      <c r="L12" s="15">
        <f>IF(J12="Review",I12,0)</f>
        <v>0</v>
      </c>
    </row>
    <row r="13" spans="1:12">
      <c r="A13" s="14"/>
      <c r="B13" s="14"/>
      <c r="C13" s="14"/>
      <c r="D13" s="14"/>
      <c r="E13" s="4"/>
      <c r="F13" s="4"/>
      <c r="G13" s="4"/>
      <c r="H13" s="4"/>
      <c r="I13" s="15">
        <f>SUM(E13:H13)</f>
        <v>0</v>
      </c>
      <c r="J13" s="5" t="s">
        <v>16</v>
      </c>
      <c r="K13" s="15">
        <f>IF(J13="Yes",I13,0)</f>
        <v>0</v>
      </c>
      <c r="L13" s="15">
        <f>IF(J13="Review",I13,0)</f>
        <v>0</v>
      </c>
    </row>
    <row r="14" spans="1:12">
      <c r="A14" s="14"/>
      <c r="B14" s="14"/>
      <c r="C14" s="14"/>
      <c r="D14" s="14"/>
      <c r="E14" s="4"/>
      <c r="F14" s="4"/>
      <c r="G14" s="4"/>
      <c r="H14" s="4"/>
      <c r="I14" s="15">
        <f>SUM(E14:H14)</f>
        <v>0</v>
      </c>
      <c r="J14" s="5" t="s">
        <v>16</v>
      </c>
      <c r="K14" s="15">
        <f>IF(J14="Yes",I14,0)</f>
        <v>0</v>
      </c>
      <c r="L14" s="15">
        <f>IF(J14="Review",I14,0)</f>
        <v>0</v>
      </c>
    </row>
    <row r="15" spans="1:12">
      <c r="A15" s="14"/>
      <c r="B15" s="14"/>
      <c r="C15" s="14"/>
      <c r="D15" s="14"/>
      <c r="E15" s="4"/>
      <c r="F15" s="4"/>
      <c r="G15" s="4"/>
      <c r="H15" s="4"/>
      <c r="I15" s="15">
        <f>SUM(E15:H15)</f>
        <v>0</v>
      </c>
      <c r="J15" s="5" t="s">
        <v>16</v>
      </c>
      <c r="K15" s="15">
        <f>IF(J15="Yes",I15,0)</f>
        <v>0</v>
      </c>
      <c r="L15" s="15">
        <f>IF(J15="Review",I15,0)</f>
        <v>0</v>
      </c>
    </row>
    <row r="16" spans="1:12">
      <c r="A16" s="14"/>
      <c r="B16" s="14"/>
      <c r="C16" s="14"/>
      <c r="D16" s="14"/>
      <c r="E16" s="4"/>
      <c r="F16" s="4"/>
      <c r="G16" s="4"/>
      <c r="H16" s="4"/>
      <c r="I16" s="15">
        <f>SUM(E16:H16)</f>
        <v>0</v>
      </c>
      <c r="J16" s="5" t="s">
        <v>16</v>
      </c>
      <c r="K16" s="15">
        <f>IF(J16="Yes",I16,0)</f>
        <v>0</v>
      </c>
      <c r="L16" s="15">
        <f>IF(J16="Review",I16,0)</f>
        <v>0</v>
      </c>
    </row>
    <row r="17" spans="1:12">
      <c r="A17" s="10" t="s">
        <v>25</v>
      </c>
      <c r="B17" s="10"/>
      <c r="C17" s="10"/>
      <c r="D17" s="10"/>
      <c r="E17" s="11">
        <f>SUM(E5:E16)</f>
        <v>0</v>
      </c>
      <c r="F17" s="11">
        <f>SUM(F5:F16)</f>
        <v>0</v>
      </c>
      <c r="G17" s="11">
        <f>SUM(G5:G16)</f>
        <v>0</v>
      </c>
      <c r="H17" s="11">
        <f>SUM(H5:H16)</f>
        <v>0</v>
      </c>
      <c r="I17" s="11">
        <f>SUM(I5:I16)</f>
        <v>0</v>
      </c>
      <c r="J17" s="10"/>
      <c r="K17" s="11">
        <f>SUM(K5:K16)</f>
        <v>0</v>
      </c>
      <c r="L17" s="11">
        <f>SUM(L5:L16)</f>
        <v>0</v>
      </c>
    </row>
  </sheetData>
  <mergeCells count="1">
    <mergeCell ref="A2:L2"/>
  </mergeCells>
  <dataValidations count="12">
    <dataValidation type="list" allowBlank="1" showInputMessage="1" showErrorMessage="1" error="Use Yes, No or Review." sqref="J5">
      <formula1>"Yes,No,Review"</formula1>
    </dataValidation>
    <dataValidation type="list" allowBlank="1" showInputMessage="1" showErrorMessage="1" error="Use Yes, No or Review." sqref="J6">
      <formula1>"Yes,No,Review"</formula1>
    </dataValidation>
    <dataValidation type="list" allowBlank="1" showInputMessage="1" showErrorMessage="1" error="Use Yes, No or Review." sqref="J7">
      <formula1>"Yes,No,Review"</formula1>
    </dataValidation>
    <dataValidation type="list" allowBlank="1" showInputMessage="1" showErrorMessage="1" error="Use Yes, No or Review." sqref="J8">
      <formula1>"Yes,No,Review"</formula1>
    </dataValidation>
    <dataValidation type="list" allowBlank="1" showInputMessage="1" showErrorMessage="1" error="Use Yes, No or Review." sqref="J9">
      <formula1>"Yes,No,Review"</formula1>
    </dataValidation>
    <dataValidation type="list" allowBlank="1" showInputMessage="1" showErrorMessage="1" error="Use Yes, No or Review." sqref="J10">
      <formula1>"Yes,No,Review"</formula1>
    </dataValidation>
    <dataValidation type="list" allowBlank="1" showInputMessage="1" showErrorMessage="1" error="Use Yes, No or Review." sqref="J11">
      <formula1>"Yes,No,Review"</formula1>
    </dataValidation>
    <dataValidation type="list" allowBlank="1" showInputMessage="1" showErrorMessage="1" error="Use Yes, No or Review." sqref="J12">
      <formula1>"Yes,No,Review"</formula1>
    </dataValidation>
    <dataValidation type="list" allowBlank="1" showInputMessage="1" showErrorMessage="1" error="Use Yes, No or Review." sqref="J13">
      <formula1>"Yes,No,Review"</formula1>
    </dataValidation>
    <dataValidation type="list" allowBlank="1" showInputMessage="1" showErrorMessage="1" error="Use Yes, No or Review." sqref="J14">
      <formula1>"Yes,No,Review"</formula1>
    </dataValidation>
    <dataValidation type="list" allowBlank="1" showInputMessage="1" showErrorMessage="1" error="Use Yes, No or Review." sqref="J15">
      <formula1>"Yes,No,Review"</formula1>
    </dataValidation>
    <dataValidation type="list" allowBlank="1" showInputMessage="1" showErrorMessage="1" error="Use Yes, No or Review." sqref="J16">
      <formula1>"Yes,No,Review"</formula1>
    </dataValidation>
  </dataValidations>
  <printOptions gridLines="1"/>
  <pageMargins left="0.7" right="0.7" top="0.75" bottom="0.75" header="0.3" footer="0.3"/>
  <pageSetup fitToHeight="0" orientation="landscape"/>
  <headerFooter>
    <oddFooter>&amp;LKORE1 IT Budget Template, rates as of October 2026&amp;R&amp;A</oddFooter>
  </headerFooter>
  <legacyDrawing r:id="rId1"/>
</worksheet>
</file>

<file path=xl/worksheets/sheet5.xml><?xml version="1.0" encoding="utf-8"?>
<worksheet xmlns="http://schemas.openxmlformats.org/spreadsheetml/2006/main" xmlns:r="http://schemas.openxmlformats.org/officeDocument/2006/relationships">
  <sheetPr>
    <pageSetUpPr fitToPage="1"/>
  </sheetPr>
  <dimension ref="A1:L17"/>
  <sheetViews>
    <sheetView workbookViewId="0">
      <pane xSplit="1" ySplit="4" topLeftCell="B5" activePane="bottomRight" state="frozen"/>
      <selection pane="topRight" activeCell="B1" sqref="B1"/>
      <selection pane="bottomLeft" activeCell="A5" sqref="A5"/>
      <selection pane="bottomRight"/>
    </sheetView>
  </sheetViews>
  <sheetFormatPr defaultRowHeight="15"/>
  <cols>
    <col min="1" max="1" width="30.7109375" customWidth="1"/>
    <col min="2" max="2" width="44.7109375" customWidth="1"/>
    <col min="3" max="4" width="13.7109375" customWidth="1"/>
    <col min="5" max="9" width="12.7109375" customWidth="1"/>
    <col min="10" max="10" width="10.7109375" customWidth="1"/>
    <col min="11" max="12" width="13.7109375" customWidth="1"/>
  </cols>
  <sheetData>
    <row r="1" spans="1:12">
      <c r="A1" s="1" t="s">
        <v>51</v>
      </c>
    </row>
    <row r="2" spans="1:12" ht="32" customHeight="1">
      <c r="A2" s="2" t="s">
        <v>52</v>
      </c>
      <c r="B2" s="2"/>
      <c r="C2" s="2"/>
      <c r="D2" s="2"/>
      <c r="E2" s="2"/>
      <c r="F2" s="2"/>
      <c r="G2" s="2"/>
      <c r="H2" s="2"/>
      <c r="I2" s="2"/>
      <c r="J2" s="2"/>
      <c r="K2" s="2"/>
      <c r="L2" s="2"/>
    </row>
    <row r="4" spans="1:12" ht="32" customHeight="1">
      <c r="A4" s="6" t="s">
        <v>2</v>
      </c>
      <c r="B4" s="6" t="s">
        <v>3</v>
      </c>
      <c r="C4" s="7" t="s">
        <v>4</v>
      </c>
      <c r="D4" s="7" t="s">
        <v>5</v>
      </c>
      <c r="E4" s="7" t="s">
        <v>6</v>
      </c>
      <c r="F4" s="7" t="s">
        <v>7</v>
      </c>
      <c r="G4" s="7" t="s">
        <v>8</v>
      </c>
      <c r="H4" s="7" t="s">
        <v>9</v>
      </c>
      <c r="I4" s="7" t="s">
        <v>10</v>
      </c>
      <c r="J4" s="7" t="s">
        <v>11</v>
      </c>
      <c r="K4" s="7" t="s">
        <v>12</v>
      </c>
      <c r="L4" s="7" t="s">
        <v>13</v>
      </c>
    </row>
    <row r="5" spans="1:12">
      <c r="A5" s="14" t="s">
        <v>53</v>
      </c>
      <c r="B5" s="14" t="s">
        <v>54</v>
      </c>
      <c r="C5" s="14"/>
      <c r="D5" s="14"/>
      <c r="E5" s="4"/>
      <c r="F5" s="4"/>
      <c r="G5" s="4"/>
      <c r="H5" s="4"/>
      <c r="I5" s="15">
        <f>SUM(E5:H5)</f>
        <v>0</v>
      </c>
      <c r="J5" s="5" t="s">
        <v>34</v>
      </c>
      <c r="K5" s="15">
        <f>IF(J5="Yes",I5,0)</f>
        <v>0</v>
      </c>
      <c r="L5" s="15">
        <f>IF(J5="Review",I5,0)</f>
        <v>0</v>
      </c>
    </row>
    <row r="6" spans="1:12">
      <c r="A6" s="14" t="s">
        <v>55</v>
      </c>
      <c r="B6" s="14" t="s">
        <v>56</v>
      </c>
      <c r="C6" s="14"/>
      <c r="D6" s="14"/>
      <c r="E6" s="4"/>
      <c r="F6" s="4"/>
      <c r="G6" s="4"/>
      <c r="H6" s="4"/>
      <c r="I6" s="15">
        <f>SUM(E6:H6)</f>
        <v>0</v>
      </c>
      <c r="J6" s="5" t="s">
        <v>34</v>
      </c>
      <c r="K6" s="15">
        <f>IF(J6="Yes",I6,0)</f>
        <v>0</v>
      </c>
      <c r="L6" s="15">
        <f>IF(J6="Review",I6,0)</f>
        <v>0</v>
      </c>
    </row>
    <row r="7" spans="1:12">
      <c r="A7" s="14" t="s">
        <v>57</v>
      </c>
      <c r="B7" s="14" t="s">
        <v>58</v>
      </c>
      <c r="C7" s="14"/>
      <c r="D7" s="14"/>
      <c r="E7" s="4"/>
      <c r="F7" s="4"/>
      <c r="G7" s="4"/>
      <c r="H7" s="4"/>
      <c r="I7" s="15">
        <f>SUM(E7:H7)</f>
        <v>0</v>
      </c>
      <c r="J7" s="5" t="s">
        <v>34</v>
      </c>
      <c r="K7" s="15">
        <f>IF(J7="Yes",I7,0)</f>
        <v>0</v>
      </c>
      <c r="L7" s="15">
        <f>IF(J7="Review",I7,0)</f>
        <v>0</v>
      </c>
    </row>
    <row r="8" spans="1:12">
      <c r="A8" s="14" t="s">
        <v>59</v>
      </c>
      <c r="B8" s="14" t="s">
        <v>60</v>
      </c>
      <c r="C8" s="14"/>
      <c r="D8" s="14"/>
      <c r="E8" s="4"/>
      <c r="F8" s="4"/>
      <c r="G8" s="4"/>
      <c r="H8" s="4"/>
      <c r="I8" s="15">
        <f>SUM(E8:H8)</f>
        <v>0</v>
      </c>
      <c r="J8" s="5" t="s">
        <v>16</v>
      </c>
      <c r="K8" s="15">
        <f>IF(J8="Yes",I8,0)</f>
        <v>0</v>
      </c>
      <c r="L8" s="15">
        <f>IF(J8="Review",I8,0)</f>
        <v>0</v>
      </c>
    </row>
    <row r="9" spans="1:12">
      <c r="A9" s="14" t="s">
        <v>61</v>
      </c>
      <c r="B9" s="14" t="s">
        <v>62</v>
      </c>
      <c r="C9" s="14"/>
      <c r="D9" s="14"/>
      <c r="E9" s="4"/>
      <c r="F9" s="4"/>
      <c r="G9" s="4"/>
      <c r="H9" s="4"/>
      <c r="I9" s="15">
        <f>SUM(E9:H9)</f>
        <v>0</v>
      </c>
      <c r="J9" s="5" t="s">
        <v>16</v>
      </c>
      <c r="K9" s="15">
        <f>IF(J9="Yes",I9,0)</f>
        <v>0</v>
      </c>
      <c r="L9" s="15">
        <f>IF(J9="Review",I9,0)</f>
        <v>0</v>
      </c>
    </row>
    <row r="10" spans="1:12">
      <c r="A10" s="14"/>
      <c r="B10" s="14"/>
      <c r="C10" s="14"/>
      <c r="D10" s="14"/>
      <c r="E10" s="4"/>
      <c r="F10" s="4"/>
      <c r="G10" s="4"/>
      <c r="H10" s="4"/>
      <c r="I10" s="15">
        <f>SUM(E10:H10)</f>
        <v>0</v>
      </c>
      <c r="J10" s="5" t="s">
        <v>16</v>
      </c>
      <c r="K10" s="15">
        <f>IF(J10="Yes",I10,0)</f>
        <v>0</v>
      </c>
      <c r="L10" s="15">
        <f>IF(J10="Review",I10,0)</f>
        <v>0</v>
      </c>
    </row>
    <row r="11" spans="1:12">
      <c r="A11" s="14"/>
      <c r="B11" s="14"/>
      <c r="C11" s="14"/>
      <c r="D11" s="14"/>
      <c r="E11" s="4"/>
      <c r="F11" s="4"/>
      <c r="G11" s="4"/>
      <c r="H11" s="4"/>
      <c r="I11" s="15">
        <f>SUM(E11:H11)</f>
        <v>0</v>
      </c>
      <c r="J11" s="5" t="s">
        <v>16</v>
      </c>
      <c r="K11" s="15">
        <f>IF(J11="Yes",I11,0)</f>
        <v>0</v>
      </c>
      <c r="L11" s="15">
        <f>IF(J11="Review",I11,0)</f>
        <v>0</v>
      </c>
    </row>
    <row r="12" spans="1:12">
      <c r="A12" s="14"/>
      <c r="B12" s="14"/>
      <c r="C12" s="14"/>
      <c r="D12" s="14"/>
      <c r="E12" s="4"/>
      <c r="F12" s="4"/>
      <c r="G12" s="4"/>
      <c r="H12" s="4"/>
      <c r="I12" s="15">
        <f>SUM(E12:H12)</f>
        <v>0</v>
      </c>
      <c r="J12" s="5" t="s">
        <v>16</v>
      </c>
      <c r="K12" s="15">
        <f>IF(J12="Yes",I12,0)</f>
        <v>0</v>
      </c>
      <c r="L12" s="15">
        <f>IF(J12="Review",I12,0)</f>
        <v>0</v>
      </c>
    </row>
    <row r="13" spans="1:12">
      <c r="A13" s="14"/>
      <c r="B13" s="14"/>
      <c r="C13" s="14"/>
      <c r="D13" s="14"/>
      <c r="E13" s="4"/>
      <c r="F13" s="4"/>
      <c r="G13" s="4"/>
      <c r="H13" s="4"/>
      <c r="I13" s="15">
        <f>SUM(E13:H13)</f>
        <v>0</v>
      </c>
      <c r="J13" s="5" t="s">
        <v>16</v>
      </c>
      <c r="K13" s="15">
        <f>IF(J13="Yes",I13,0)</f>
        <v>0</v>
      </c>
      <c r="L13" s="15">
        <f>IF(J13="Review",I13,0)</f>
        <v>0</v>
      </c>
    </row>
    <row r="14" spans="1:12">
      <c r="A14" s="14"/>
      <c r="B14" s="14"/>
      <c r="C14" s="14"/>
      <c r="D14" s="14"/>
      <c r="E14" s="4"/>
      <c r="F14" s="4"/>
      <c r="G14" s="4"/>
      <c r="H14" s="4"/>
      <c r="I14" s="15">
        <f>SUM(E14:H14)</f>
        <v>0</v>
      </c>
      <c r="J14" s="5" t="s">
        <v>16</v>
      </c>
      <c r="K14" s="15">
        <f>IF(J14="Yes",I14,0)</f>
        <v>0</v>
      </c>
      <c r="L14" s="15">
        <f>IF(J14="Review",I14,0)</f>
        <v>0</v>
      </c>
    </row>
    <row r="15" spans="1:12">
      <c r="A15" s="14"/>
      <c r="B15" s="14"/>
      <c r="C15" s="14"/>
      <c r="D15" s="14"/>
      <c r="E15" s="4"/>
      <c r="F15" s="4"/>
      <c r="G15" s="4"/>
      <c r="H15" s="4"/>
      <c r="I15" s="15">
        <f>SUM(E15:H15)</f>
        <v>0</v>
      </c>
      <c r="J15" s="5" t="s">
        <v>16</v>
      </c>
      <c r="K15" s="15">
        <f>IF(J15="Yes",I15,0)</f>
        <v>0</v>
      </c>
      <c r="L15" s="15">
        <f>IF(J15="Review",I15,0)</f>
        <v>0</v>
      </c>
    </row>
    <row r="16" spans="1:12">
      <c r="A16" s="14"/>
      <c r="B16" s="14"/>
      <c r="C16" s="14"/>
      <c r="D16" s="14"/>
      <c r="E16" s="4"/>
      <c r="F16" s="4"/>
      <c r="G16" s="4"/>
      <c r="H16" s="4"/>
      <c r="I16" s="15">
        <f>SUM(E16:H16)</f>
        <v>0</v>
      </c>
      <c r="J16" s="5" t="s">
        <v>16</v>
      </c>
      <c r="K16" s="15">
        <f>IF(J16="Yes",I16,0)</f>
        <v>0</v>
      </c>
      <c r="L16" s="15">
        <f>IF(J16="Review",I16,0)</f>
        <v>0</v>
      </c>
    </row>
    <row r="17" spans="1:12">
      <c r="A17" s="10" t="s">
        <v>25</v>
      </c>
      <c r="B17" s="10"/>
      <c r="C17" s="10"/>
      <c r="D17" s="10"/>
      <c r="E17" s="11">
        <f>SUM(E5:E16)</f>
        <v>0</v>
      </c>
      <c r="F17" s="11">
        <f>SUM(F5:F16)</f>
        <v>0</v>
      </c>
      <c r="G17" s="11">
        <f>SUM(G5:G16)</f>
        <v>0</v>
      </c>
      <c r="H17" s="11">
        <f>SUM(H5:H16)</f>
        <v>0</v>
      </c>
      <c r="I17" s="11">
        <f>SUM(I5:I16)</f>
        <v>0</v>
      </c>
      <c r="J17" s="10"/>
      <c r="K17" s="11">
        <f>SUM(K5:K16)</f>
        <v>0</v>
      </c>
      <c r="L17" s="11">
        <f>SUM(L5:L16)</f>
        <v>0</v>
      </c>
    </row>
  </sheetData>
  <mergeCells count="1">
    <mergeCell ref="A2:L2"/>
  </mergeCells>
  <dataValidations count="12">
    <dataValidation type="list" allowBlank="1" showInputMessage="1" showErrorMessage="1" error="Use Yes, No or Review." sqref="J5">
      <formula1>"Yes,No,Review"</formula1>
    </dataValidation>
    <dataValidation type="list" allowBlank="1" showInputMessage="1" showErrorMessage="1" error="Use Yes, No or Review." sqref="J6">
      <formula1>"Yes,No,Review"</formula1>
    </dataValidation>
    <dataValidation type="list" allowBlank="1" showInputMessage="1" showErrorMessage="1" error="Use Yes, No or Review." sqref="J7">
      <formula1>"Yes,No,Review"</formula1>
    </dataValidation>
    <dataValidation type="list" allowBlank="1" showInputMessage="1" showErrorMessage="1" error="Use Yes, No or Review." sqref="J8">
      <formula1>"Yes,No,Review"</formula1>
    </dataValidation>
    <dataValidation type="list" allowBlank="1" showInputMessage="1" showErrorMessage="1" error="Use Yes, No or Review." sqref="J9">
      <formula1>"Yes,No,Review"</formula1>
    </dataValidation>
    <dataValidation type="list" allowBlank="1" showInputMessage="1" showErrorMessage="1" error="Use Yes, No or Review." sqref="J10">
      <formula1>"Yes,No,Review"</formula1>
    </dataValidation>
    <dataValidation type="list" allowBlank="1" showInputMessage="1" showErrorMessage="1" error="Use Yes, No or Review." sqref="J11">
      <formula1>"Yes,No,Review"</formula1>
    </dataValidation>
    <dataValidation type="list" allowBlank="1" showInputMessage="1" showErrorMessage="1" error="Use Yes, No or Review." sqref="J12">
      <formula1>"Yes,No,Review"</formula1>
    </dataValidation>
    <dataValidation type="list" allowBlank="1" showInputMessage="1" showErrorMessage="1" error="Use Yes, No or Review." sqref="J13">
      <formula1>"Yes,No,Review"</formula1>
    </dataValidation>
    <dataValidation type="list" allowBlank="1" showInputMessage="1" showErrorMessage="1" error="Use Yes, No or Review." sqref="J14">
      <formula1>"Yes,No,Review"</formula1>
    </dataValidation>
    <dataValidation type="list" allowBlank="1" showInputMessage="1" showErrorMessage="1" error="Use Yes, No or Review." sqref="J15">
      <formula1>"Yes,No,Review"</formula1>
    </dataValidation>
    <dataValidation type="list" allowBlank="1" showInputMessage="1" showErrorMessage="1" error="Use Yes, No or Review." sqref="J16">
      <formula1>"Yes,No,Review"</formula1>
    </dataValidation>
  </dataValidations>
  <printOptions gridLines="1"/>
  <pageMargins left="0.7" right="0.7" top="0.75" bottom="0.75" header="0.3" footer="0.3"/>
  <pageSetup fitToHeight="0" orientation="landscape"/>
  <headerFooter>
    <oddFooter>&amp;LKORE1 IT Budget Template, rates as of October 2026&amp;R&amp;A</oddFooter>
  </headerFooter>
  <legacyDrawing r:id="rId1"/>
</worksheet>
</file>

<file path=xl/worksheets/sheet6.xml><?xml version="1.0" encoding="utf-8"?>
<worksheet xmlns="http://schemas.openxmlformats.org/spreadsheetml/2006/main" xmlns:r="http://schemas.openxmlformats.org/officeDocument/2006/relationships">
  <sheetPr>
    <tabColor rgb="FF022FB3"/>
    <pageSetUpPr fitToPage="1"/>
  </sheetPr>
  <dimension ref="A1:R17"/>
  <sheetViews>
    <sheetView workbookViewId="0">
      <pane xSplit="1" ySplit="4" topLeftCell="B5" activePane="bottomRight" state="frozen"/>
      <selection pane="topRight" activeCell="B1" sqref="B1"/>
      <selection pane="bottomLeft" activeCell="A5" sqref="A5"/>
      <selection pane="bottomRight"/>
    </sheetView>
  </sheetViews>
  <sheetFormatPr defaultRowHeight="15"/>
  <cols>
    <col min="1" max="1" width="28.7109375" customWidth="1"/>
    <col min="2" max="2" width="42.7109375" customWidth="1"/>
    <col min="3" max="3" width="7.7109375" customWidth="1"/>
    <col min="4" max="5" width="8.7109375" customWidth="1"/>
    <col min="6" max="8" width="9.7109375" customWidth="1"/>
    <col min="9" max="15" width="11.7109375" customWidth="1"/>
    <col min="16" max="16" width="9.7109375" customWidth="1"/>
    <col min="17" max="18" width="12.7109375" customWidth="1"/>
  </cols>
  <sheetData>
    <row r="1" spans="1:18">
      <c r="A1" s="1" t="s">
        <v>90</v>
      </c>
    </row>
    <row r="2" spans="1:18" ht="34" customHeight="1">
      <c r="A2" s="2" t="s">
        <v>91</v>
      </c>
      <c r="B2" s="2"/>
      <c r="C2" s="2"/>
      <c r="D2" s="2"/>
      <c r="E2" s="2"/>
      <c r="F2" s="2"/>
      <c r="G2" s="2"/>
      <c r="H2" s="2"/>
      <c r="I2" s="2"/>
      <c r="J2" s="2"/>
      <c r="K2" s="2"/>
      <c r="L2" s="2"/>
      <c r="M2" s="2"/>
      <c r="N2" s="2"/>
      <c r="O2" s="2"/>
      <c r="P2" s="2"/>
      <c r="Q2" s="2"/>
      <c r="R2" s="2"/>
    </row>
    <row r="4" spans="1:18" ht="32" customHeight="1">
      <c r="A4" s="6" t="s">
        <v>65</v>
      </c>
      <c r="B4" s="6" t="s">
        <v>66</v>
      </c>
      <c r="C4" s="7" t="s">
        <v>92</v>
      </c>
      <c r="D4" s="7" t="s">
        <v>93</v>
      </c>
      <c r="E4" s="7" t="s">
        <v>94</v>
      </c>
      <c r="F4" s="7" t="s">
        <v>95</v>
      </c>
      <c r="G4" s="7" t="s">
        <v>96</v>
      </c>
      <c r="H4" s="7" t="s">
        <v>97</v>
      </c>
      <c r="I4" s="7" t="s">
        <v>98</v>
      </c>
      <c r="J4" s="7" t="s">
        <v>6</v>
      </c>
      <c r="K4" s="7" t="s">
        <v>7</v>
      </c>
      <c r="L4" s="7" t="s">
        <v>8</v>
      </c>
      <c r="M4" s="7" t="s">
        <v>9</v>
      </c>
      <c r="N4" s="7" t="s">
        <v>99</v>
      </c>
      <c r="O4" s="7" t="s">
        <v>100</v>
      </c>
      <c r="P4" s="7" t="s">
        <v>11</v>
      </c>
      <c r="Q4" s="7" t="s">
        <v>12</v>
      </c>
      <c r="R4" s="7" t="s">
        <v>13</v>
      </c>
    </row>
    <row r="5" spans="1:18">
      <c r="A5" s="16" t="str">
        <f>Rates!A5</f>
        <v>ERP consultant</v>
      </c>
      <c r="B5" s="16" t="str">
        <f>Rates!B5</f>
        <v>KORE1 placements, multi-state, n=15</v>
      </c>
      <c r="C5" s="5">
        <v>1</v>
      </c>
      <c r="D5" s="5" t="s">
        <v>6</v>
      </c>
      <c r="E5" s="5">
        <v>3</v>
      </c>
      <c r="F5" s="17">
        <f>Rates!I5</f>
        <v>90.81</v>
      </c>
      <c r="G5" s="18"/>
      <c r="H5" s="19">
        <f>IF(G5&lt;&gt;"",G5,F5)</f>
        <v>90.81</v>
      </c>
      <c r="I5" s="15">
        <f>ROUND(N(C5)*N(E5)*520/3*H5,-2)</f>
        <v>47200</v>
      </c>
      <c r="J5" s="15">
        <f>IF(N(E5)=0,0,I5*MAX(0,MIN((VALUE(RIGHT(D5,1))-1)*3+1+N(E5)-1,3)-MAX((VALUE(RIGHT(D5,1))-1)*3+1,1)+1)/E5)</f>
        <v>47200.0</v>
      </c>
      <c r="K5" s="15">
        <f>IF(N(E5)=0,0,I5*MAX(0,MIN((VALUE(RIGHT(D5,1))-1)*3+1+N(E5)-1,6)-MAX((VALUE(RIGHT(D5,1))-1)*3+1,4)+1)/E5)</f>
        <v>0.0</v>
      </c>
      <c r="L5" s="15">
        <f>IF(N(E5)=0,0,I5*MAX(0,MIN((VALUE(RIGHT(D5,1))-1)*3+1+N(E5)-1,9)-MAX((VALUE(RIGHT(D5,1))-1)*3+1,7)+1)/E5)</f>
        <v>0.0</v>
      </c>
      <c r="M5" s="15">
        <f>IF(N(E5)=0,0,I5*MAX(0,MIN((VALUE(RIGHT(D5,1))-1)*3+1+N(E5)-1,12)-MAX((VALUE(RIGHT(D5,1))-1)*3+1,10)+1)/E5)</f>
        <v>0.0</v>
      </c>
      <c r="N5" s="15">
        <f>SUM(J5:M5)</f>
        <v>47200.0</v>
      </c>
      <c r="O5" s="15">
        <f>I5-N5</f>
        <v>0.0</v>
      </c>
      <c r="P5" s="5" t="s">
        <v>34</v>
      </c>
      <c r="Q5" s="15">
        <f>IF(P5="Yes",N5,0)</f>
        <v>0</v>
      </c>
      <c r="R5" s="15">
        <f>IF(P5="Review",N5,0)</f>
        <v>47200.0</v>
      </c>
    </row>
    <row r="6" spans="1:18">
      <c r="A6" s="16" t="str">
        <f>Rates!A6</f>
        <v>IT project manager</v>
      </c>
      <c r="B6" s="16" t="str">
        <f>Rates!B6</f>
        <v>KORE1 placements, primarily Southern California, n=21</v>
      </c>
      <c r="C6" s="5">
        <v>1</v>
      </c>
      <c r="D6" s="5" t="s">
        <v>6</v>
      </c>
      <c r="E6" s="5">
        <v>3</v>
      </c>
      <c r="F6" s="17">
        <f>Rates!I6</f>
        <v>116.21</v>
      </c>
      <c r="G6" s="18"/>
      <c r="H6" s="19">
        <f>IF(G6&lt;&gt;"",G6,F6)</f>
        <v>116.21</v>
      </c>
      <c r="I6" s="15">
        <f>ROUND(N(C6)*N(E6)*520/3*H6,-2)</f>
        <v>60400</v>
      </c>
      <c r="J6" s="15">
        <f>IF(N(E6)=0,0,I6*MAX(0,MIN((VALUE(RIGHT(D6,1))-1)*3+1+N(E6)-1,3)-MAX((VALUE(RIGHT(D6,1))-1)*3+1,1)+1)/E6)</f>
        <v>60400.0</v>
      </c>
      <c r="K6" s="15">
        <f>IF(N(E6)=0,0,I6*MAX(0,MIN((VALUE(RIGHT(D6,1))-1)*3+1+N(E6)-1,6)-MAX((VALUE(RIGHT(D6,1))-1)*3+1,4)+1)/E6)</f>
        <v>0.0</v>
      </c>
      <c r="L6" s="15">
        <f>IF(N(E6)=0,0,I6*MAX(0,MIN((VALUE(RIGHT(D6,1))-1)*3+1+N(E6)-1,9)-MAX((VALUE(RIGHT(D6,1))-1)*3+1,7)+1)/E6)</f>
        <v>0.0</v>
      </c>
      <c r="M6" s="15">
        <f>IF(N(E6)=0,0,I6*MAX(0,MIN((VALUE(RIGHT(D6,1))-1)*3+1+N(E6)-1,12)-MAX((VALUE(RIGHT(D6,1))-1)*3+1,10)+1)/E6)</f>
        <v>0.0</v>
      </c>
      <c r="N6" s="15">
        <f>SUM(J6:M6)</f>
        <v>60400.0</v>
      </c>
      <c r="O6" s="15">
        <f>I6-N6</f>
        <v>0.0</v>
      </c>
      <c r="P6" s="5" t="s">
        <v>34</v>
      </c>
      <c r="Q6" s="15">
        <f>IF(P6="Yes",N6,0)</f>
        <v>0</v>
      </c>
      <c r="R6" s="15">
        <f>IF(P6="Review",N6,0)</f>
        <v>60400.0</v>
      </c>
    </row>
    <row r="7" spans="1:18">
      <c r="A7" s="16" t="str">
        <f>Rates!A7</f>
        <v>Systems administrator</v>
      </c>
      <c r="B7" s="16" t="str">
        <f>Rates!B7</f>
        <v>KORE1 placements, primarily Southern California, n=12</v>
      </c>
      <c r="C7" s="5">
        <v>1</v>
      </c>
      <c r="D7" s="5" t="s">
        <v>6</v>
      </c>
      <c r="E7" s="5">
        <v>3</v>
      </c>
      <c r="F7" s="17">
        <f>Rates!I7</f>
        <v>57.0</v>
      </c>
      <c r="G7" s="18"/>
      <c r="H7" s="19">
        <f>IF(G7&lt;&gt;"",G7,F7)</f>
        <v>57.0</v>
      </c>
      <c r="I7" s="15">
        <f>ROUND(N(C7)*N(E7)*520/3*H7,-2)</f>
        <v>29600</v>
      </c>
      <c r="J7" s="15">
        <f>IF(N(E7)=0,0,I7*MAX(0,MIN((VALUE(RIGHT(D7,1))-1)*3+1+N(E7)-1,3)-MAX((VALUE(RIGHT(D7,1))-1)*3+1,1)+1)/E7)</f>
        <v>29600.0</v>
      </c>
      <c r="K7" s="15">
        <f>IF(N(E7)=0,0,I7*MAX(0,MIN((VALUE(RIGHT(D7,1))-1)*3+1+N(E7)-1,6)-MAX((VALUE(RIGHT(D7,1))-1)*3+1,4)+1)/E7)</f>
        <v>0.0</v>
      </c>
      <c r="L7" s="15">
        <f>IF(N(E7)=0,0,I7*MAX(0,MIN((VALUE(RIGHT(D7,1))-1)*3+1+N(E7)-1,9)-MAX((VALUE(RIGHT(D7,1))-1)*3+1,7)+1)/E7)</f>
        <v>0.0</v>
      </c>
      <c r="M7" s="15">
        <f>IF(N(E7)=0,0,I7*MAX(0,MIN((VALUE(RIGHT(D7,1))-1)*3+1+N(E7)-1,12)-MAX((VALUE(RIGHT(D7,1))-1)*3+1,10)+1)/E7)</f>
        <v>0.0</v>
      </c>
      <c r="N7" s="15">
        <f>SUM(J7:M7)</f>
        <v>29600.0</v>
      </c>
      <c r="O7" s="15">
        <f>I7-N7</f>
        <v>0.0</v>
      </c>
      <c r="P7" s="5" t="s">
        <v>16</v>
      </c>
      <c r="Q7" s="15">
        <f>IF(P7="Yes",N7,0)</f>
        <v>0</v>
      </c>
      <c r="R7" s="15">
        <f>IF(P7="Review",N7,0)</f>
        <v>0</v>
      </c>
    </row>
    <row r="8" spans="1:18">
      <c r="A8" s="16" t="str">
        <f>Rates!A8</f>
        <v>Help desk technician</v>
      </c>
      <c r="B8" s="16" t="str">
        <f>Rates!B8</f>
        <v>KORE1 placements, primarily Southern California, n=39</v>
      </c>
      <c r="C8" s="5">
        <v>1</v>
      </c>
      <c r="D8" s="5" t="s">
        <v>6</v>
      </c>
      <c r="E8" s="5">
        <v>3</v>
      </c>
      <c r="F8" s="17">
        <f>Rates!I8</f>
        <v>49.0</v>
      </c>
      <c r="G8" s="18"/>
      <c r="H8" s="19">
        <f>IF(G8&lt;&gt;"",G8,F8)</f>
        <v>49.0</v>
      </c>
      <c r="I8" s="15">
        <f>ROUND(N(C8)*N(E8)*520/3*H8,-2)</f>
        <v>25500</v>
      </c>
      <c r="J8" s="15">
        <f>IF(N(E8)=0,0,I8*MAX(0,MIN((VALUE(RIGHT(D8,1))-1)*3+1+N(E8)-1,3)-MAX((VALUE(RIGHT(D8,1))-1)*3+1,1)+1)/E8)</f>
        <v>25500.0</v>
      </c>
      <c r="K8" s="15">
        <f>IF(N(E8)=0,0,I8*MAX(0,MIN((VALUE(RIGHT(D8,1))-1)*3+1+N(E8)-1,6)-MAX((VALUE(RIGHT(D8,1))-1)*3+1,4)+1)/E8)</f>
        <v>0.0</v>
      </c>
      <c r="L8" s="15">
        <f>IF(N(E8)=0,0,I8*MAX(0,MIN((VALUE(RIGHT(D8,1))-1)*3+1+N(E8)-1,9)-MAX((VALUE(RIGHT(D8,1))-1)*3+1,7)+1)/E8)</f>
        <v>0.0</v>
      </c>
      <c r="M8" s="15">
        <f>IF(N(E8)=0,0,I8*MAX(0,MIN((VALUE(RIGHT(D8,1))-1)*3+1+N(E8)-1,12)-MAX((VALUE(RIGHT(D8,1))-1)*3+1,10)+1)/E8)</f>
        <v>0.0</v>
      </c>
      <c r="N8" s="15">
        <f>SUM(J8:M8)</f>
        <v>25500.0</v>
      </c>
      <c r="O8" s="15">
        <f>I8-N8</f>
        <v>0.0</v>
      </c>
      <c r="P8" s="5" t="s">
        <v>16</v>
      </c>
      <c r="Q8" s="15">
        <f>IF(P8="Yes",N8,0)</f>
        <v>0</v>
      </c>
      <c r="R8" s="15">
        <f>IF(P8="Review",N8,0)</f>
        <v>0</v>
      </c>
    </row>
    <row r="9" spans="1:18">
      <c r="A9" s="16" t="str">
        <f>Rates!A9</f>
        <v>Software engineer</v>
      </c>
      <c r="B9" s="16" t="str">
        <f>Rates!B9</f>
        <v>KORE1 placements, primarily Southern California, n=16</v>
      </c>
      <c r="C9" s="5">
        <v>1</v>
      </c>
      <c r="D9" s="5" t="s">
        <v>6</v>
      </c>
      <c r="E9" s="5">
        <v>3</v>
      </c>
      <c r="F9" s="17">
        <f>Rates!I9</f>
        <v>105.0</v>
      </c>
      <c r="G9" s="18"/>
      <c r="H9" s="19">
        <f>IF(G9&lt;&gt;"",G9,F9)</f>
        <v>105.0</v>
      </c>
      <c r="I9" s="15">
        <f>ROUND(N(C9)*N(E9)*520/3*H9,-2)</f>
        <v>54600</v>
      </c>
      <c r="J9" s="15">
        <f>IF(N(E9)=0,0,I9*MAX(0,MIN((VALUE(RIGHT(D9,1))-1)*3+1+N(E9)-1,3)-MAX((VALUE(RIGHT(D9,1))-1)*3+1,1)+1)/E9)</f>
        <v>54600.0</v>
      </c>
      <c r="K9" s="15">
        <f>IF(N(E9)=0,0,I9*MAX(0,MIN((VALUE(RIGHT(D9,1))-1)*3+1+N(E9)-1,6)-MAX((VALUE(RIGHT(D9,1))-1)*3+1,4)+1)/E9)</f>
        <v>0.0</v>
      </c>
      <c r="L9" s="15">
        <f>IF(N(E9)=0,0,I9*MAX(0,MIN((VALUE(RIGHT(D9,1))-1)*3+1+N(E9)-1,9)-MAX((VALUE(RIGHT(D9,1))-1)*3+1,7)+1)/E9)</f>
        <v>0.0</v>
      </c>
      <c r="M9" s="15">
        <f>IF(N(E9)=0,0,I9*MAX(0,MIN((VALUE(RIGHT(D9,1))-1)*3+1+N(E9)-1,12)-MAX((VALUE(RIGHT(D9,1))-1)*3+1,10)+1)/E9)</f>
        <v>0.0</v>
      </c>
      <c r="N9" s="15">
        <f>SUM(J9:M9)</f>
        <v>54600.0</v>
      </c>
      <c r="O9" s="15">
        <f>I9-N9</f>
        <v>0.0</v>
      </c>
      <c r="P9" s="5" t="s">
        <v>34</v>
      </c>
      <c r="Q9" s="15">
        <f>IF(P9="Yes",N9,0)</f>
        <v>0</v>
      </c>
      <c r="R9" s="15">
        <f>IF(P9="Review",N9,0)</f>
        <v>54600.0</v>
      </c>
    </row>
    <row r="10" spans="1:18">
      <c r="A10" s="16" t="str">
        <f>Rates!A10</f>
        <v>Security analyst</v>
      </c>
      <c r="B10" s="16" t="str">
        <f>Rates!B10</f>
        <v>KORE1 placements, primarily Southern California, n=7</v>
      </c>
      <c r="C10" s="5">
        <v>1</v>
      </c>
      <c r="D10" s="5" t="s">
        <v>6</v>
      </c>
      <c r="E10" s="5">
        <v>3</v>
      </c>
      <c r="F10" s="17">
        <f>Rates!I10</f>
        <v>82.46</v>
      </c>
      <c r="G10" s="18"/>
      <c r="H10" s="19">
        <f>IF(G10&lt;&gt;"",G10,F10)</f>
        <v>82.46</v>
      </c>
      <c r="I10" s="15">
        <f>ROUND(N(C10)*N(E10)*520/3*H10,-2)</f>
        <v>42900</v>
      </c>
      <c r="J10" s="15">
        <f>IF(N(E10)=0,0,I10*MAX(0,MIN((VALUE(RIGHT(D10,1))-1)*3+1+N(E10)-1,3)-MAX((VALUE(RIGHT(D10,1))-1)*3+1,1)+1)/E10)</f>
        <v>42900.0</v>
      </c>
      <c r="K10" s="15">
        <f>IF(N(E10)=0,0,I10*MAX(0,MIN((VALUE(RIGHT(D10,1))-1)*3+1+N(E10)-1,6)-MAX((VALUE(RIGHT(D10,1))-1)*3+1,4)+1)/E10)</f>
        <v>0.0</v>
      </c>
      <c r="L10" s="15">
        <f>IF(N(E10)=0,0,I10*MAX(0,MIN((VALUE(RIGHT(D10,1))-1)*3+1+N(E10)-1,9)-MAX((VALUE(RIGHT(D10,1))-1)*3+1,7)+1)/E10)</f>
        <v>0.0</v>
      </c>
      <c r="M10" s="15">
        <f>IF(N(E10)=0,0,I10*MAX(0,MIN((VALUE(RIGHT(D10,1))-1)*3+1+N(E10)-1,12)-MAX((VALUE(RIGHT(D10,1))-1)*3+1,10)+1)/E10)</f>
        <v>0.0</v>
      </c>
      <c r="N10" s="15">
        <f>SUM(J10:M10)</f>
        <v>42900.0</v>
      </c>
      <c r="O10" s="15">
        <f>I10-N10</f>
        <v>0.0</v>
      </c>
      <c r="P10" s="5" t="s">
        <v>16</v>
      </c>
      <c r="Q10" s="15">
        <f>IF(P10="Yes",N10,0)</f>
        <v>0</v>
      </c>
      <c r="R10" s="15">
        <f>IF(P10="Review",N10,0)</f>
        <v>0</v>
      </c>
    </row>
    <row r="11" spans="1:18">
      <c r="A11" s="16" t="str">
        <f>Rates!A11</f>
        <v>Network engineer, mid-level</v>
      </c>
      <c r="B11" s="16" t="str">
        <f>Rates!B11</f>
        <v>Modeled, United States national, mid-level</v>
      </c>
      <c r="C11" s="5">
        <v>1</v>
      </c>
      <c r="D11" s="5" t="s">
        <v>6</v>
      </c>
      <c r="E11" s="5">
        <v>3</v>
      </c>
      <c r="F11" s="17">
        <f>Rates!I11</f>
        <v>106.3</v>
      </c>
      <c r="G11" s="18"/>
      <c r="H11" s="19">
        <f>IF(G11&lt;&gt;"",G11,F11)</f>
        <v>106.3</v>
      </c>
      <c r="I11" s="15">
        <f>ROUND(N(C11)*N(E11)*520/3*H11,-2)</f>
        <v>55300</v>
      </c>
      <c r="J11" s="15">
        <f>IF(N(E11)=0,0,I11*MAX(0,MIN((VALUE(RIGHT(D11,1))-1)*3+1+N(E11)-1,3)-MAX((VALUE(RIGHT(D11,1))-1)*3+1,1)+1)/E11)</f>
        <v>55300.0</v>
      </c>
      <c r="K11" s="15">
        <f>IF(N(E11)=0,0,I11*MAX(0,MIN((VALUE(RIGHT(D11,1))-1)*3+1+N(E11)-1,6)-MAX((VALUE(RIGHT(D11,1))-1)*3+1,4)+1)/E11)</f>
        <v>0.0</v>
      </c>
      <c r="L11" s="15">
        <f>IF(N(E11)=0,0,I11*MAX(0,MIN((VALUE(RIGHT(D11,1))-1)*3+1+N(E11)-1,9)-MAX((VALUE(RIGHT(D11,1))-1)*3+1,7)+1)/E11)</f>
        <v>0.0</v>
      </c>
      <c r="M11" s="15">
        <f>IF(N(E11)=0,0,I11*MAX(0,MIN((VALUE(RIGHT(D11,1))-1)*3+1+N(E11)-1,12)-MAX((VALUE(RIGHT(D11,1))-1)*3+1,10)+1)/E11)</f>
        <v>0.0</v>
      </c>
      <c r="N11" s="15">
        <f>SUM(J11:M11)</f>
        <v>55300.0</v>
      </c>
      <c r="O11" s="15">
        <f>I11-N11</f>
        <v>0.0</v>
      </c>
      <c r="P11" s="5" t="s">
        <v>16</v>
      </c>
      <c r="Q11" s="15">
        <f>IF(P11="Yes",N11,0)</f>
        <v>0</v>
      </c>
      <c r="R11" s="15">
        <f>IF(P11="Review",N11,0)</f>
        <v>0</v>
      </c>
    </row>
    <row r="12" spans="1:18">
      <c r="A12" s="14"/>
      <c r="B12" s="14"/>
      <c r="C12" s="5"/>
      <c r="D12" s="5" t="s">
        <v>6</v>
      </c>
      <c r="E12" s="5"/>
      <c r="F12" s="20"/>
      <c r="G12" s="18"/>
      <c r="H12" s="19">
        <f>IF(G12&lt;&gt;"",G12,F12)</f>
        <v>0</v>
      </c>
      <c r="I12" s="15">
        <f>ROUND(N(C12)*N(E12)*520/3*H12,-2)</f>
        <v>0</v>
      </c>
      <c r="J12" s="15">
        <f>IF(N(E12)=0,0,I12*MAX(0,MIN((VALUE(RIGHT(D12,1))-1)*3+1+N(E12)-1,3)-MAX((VALUE(RIGHT(D12,1))-1)*3+1,1)+1)/E12)</f>
        <v>0</v>
      </c>
      <c r="K12" s="15">
        <f>IF(N(E12)=0,0,I12*MAX(0,MIN((VALUE(RIGHT(D12,1))-1)*3+1+N(E12)-1,6)-MAX((VALUE(RIGHT(D12,1))-1)*3+1,4)+1)/E12)</f>
        <v>0</v>
      </c>
      <c r="L12" s="15">
        <f>IF(N(E12)=0,0,I12*MAX(0,MIN((VALUE(RIGHT(D12,1))-1)*3+1+N(E12)-1,9)-MAX((VALUE(RIGHT(D12,1))-1)*3+1,7)+1)/E12)</f>
        <v>0</v>
      </c>
      <c r="M12" s="15">
        <f>IF(N(E12)=0,0,I12*MAX(0,MIN((VALUE(RIGHT(D12,1))-1)*3+1+N(E12)-1,12)-MAX((VALUE(RIGHT(D12,1))-1)*3+1,10)+1)/E12)</f>
        <v>0</v>
      </c>
      <c r="N12" s="15">
        <f>SUM(J12:M12)</f>
        <v>0</v>
      </c>
      <c r="O12" s="15">
        <f>I12-N12</f>
        <v>0</v>
      </c>
      <c r="P12" s="5" t="s">
        <v>16</v>
      </c>
      <c r="Q12" s="15">
        <f>IF(P12="Yes",N12,0)</f>
        <v>0</v>
      </c>
      <c r="R12" s="15">
        <f>IF(P12="Review",N12,0)</f>
        <v>0</v>
      </c>
    </row>
    <row r="13" spans="1:18">
      <c r="A13" s="14"/>
      <c r="B13" s="14"/>
      <c r="C13" s="5"/>
      <c r="D13" s="5" t="s">
        <v>6</v>
      </c>
      <c r="E13" s="5"/>
      <c r="F13" s="20"/>
      <c r="G13" s="18"/>
      <c r="H13" s="19">
        <f>IF(G13&lt;&gt;"",G13,F13)</f>
        <v>0</v>
      </c>
      <c r="I13" s="15">
        <f>ROUND(N(C13)*N(E13)*520/3*H13,-2)</f>
        <v>0</v>
      </c>
      <c r="J13" s="15">
        <f>IF(N(E13)=0,0,I13*MAX(0,MIN((VALUE(RIGHT(D13,1))-1)*3+1+N(E13)-1,3)-MAX((VALUE(RIGHT(D13,1))-1)*3+1,1)+1)/E13)</f>
        <v>0</v>
      </c>
      <c r="K13" s="15">
        <f>IF(N(E13)=0,0,I13*MAX(0,MIN((VALUE(RIGHT(D13,1))-1)*3+1+N(E13)-1,6)-MAX((VALUE(RIGHT(D13,1))-1)*3+1,4)+1)/E13)</f>
        <v>0</v>
      </c>
      <c r="L13" s="15">
        <f>IF(N(E13)=0,0,I13*MAX(0,MIN((VALUE(RIGHT(D13,1))-1)*3+1+N(E13)-1,9)-MAX((VALUE(RIGHT(D13,1))-1)*3+1,7)+1)/E13)</f>
        <v>0</v>
      </c>
      <c r="M13" s="15">
        <f>IF(N(E13)=0,0,I13*MAX(0,MIN((VALUE(RIGHT(D13,1))-1)*3+1+N(E13)-1,12)-MAX((VALUE(RIGHT(D13,1))-1)*3+1,10)+1)/E13)</f>
        <v>0</v>
      </c>
      <c r="N13" s="15">
        <f>SUM(J13:M13)</f>
        <v>0</v>
      </c>
      <c r="O13" s="15">
        <f>I13-N13</f>
        <v>0</v>
      </c>
      <c r="P13" s="5" t="s">
        <v>16</v>
      </c>
      <c r="Q13" s="15">
        <f>IF(P13="Yes",N13,0)</f>
        <v>0</v>
      </c>
      <c r="R13" s="15">
        <f>IF(P13="Review",N13,0)</f>
        <v>0</v>
      </c>
    </row>
    <row r="14" spans="1:18">
      <c r="A14" s="14"/>
      <c r="B14" s="14"/>
      <c r="C14" s="5"/>
      <c r="D14" s="5" t="s">
        <v>6</v>
      </c>
      <c r="E14" s="5"/>
      <c r="F14" s="20"/>
      <c r="G14" s="18"/>
      <c r="H14" s="19">
        <f>IF(G14&lt;&gt;"",G14,F14)</f>
        <v>0</v>
      </c>
      <c r="I14" s="15">
        <f>ROUND(N(C14)*N(E14)*520/3*H14,-2)</f>
        <v>0</v>
      </c>
      <c r="J14" s="15">
        <f>IF(N(E14)=0,0,I14*MAX(0,MIN((VALUE(RIGHT(D14,1))-1)*3+1+N(E14)-1,3)-MAX((VALUE(RIGHT(D14,1))-1)*3+1,1)+1)/E14)</f>
        <v>0</v>
      </c>
      <c r="K14" s="15">
        <f>IF(N(E14)=0,0,I14*MAX(0,MIN((VALUE(RIGHT(D14,1))-1)*3+1+N(E14)-1,6)-MAX((VALUE(RIGHT(D14,1))-1)*3+1,4)+1)/E14)</f>
        <v>0</v>
      </c>
      <c r="L14" s="15">
        <f>IF(N(E14)=0,0,I14*MAX(0,MIN((VALUE(RIGHT(D14,1))-1)*3+1+N(E14)-1,9)-MAX((VALUE(RIGHT(D14,1))-1)*3+1,7)+1)/E14)</f>
        <v>0</v>
      </c>
      <c r="M14" s="15">
        <f>IF(N(E14)=0,0,I14*MAX(0,MIN((VALUE(RIGHT(D14,1))-1)*3+1+N(E14)-1,12)-MAX((VALUE(RIGHT(D14,1))-1)*3+1,10)+1)/E14)</f>
        <v>0</v>
      </c>
      <c r="N14" s="15">
        <f>SUM(J14:M14)</f>
        <v>0</v>
      </c>
      <c r="O14" s="15">
        <f>I14-N14</f>
        <v>0</v>
      </c>
      <c r="P14" s="5" t="s">
        <v>16</v>
      </c>
      <c r="Q14" s="15">
        <f>IF(P14="Yes",N14,0)</f>
        <v>0</v>
      </c>
      <c r="R14" s="15">
        <f>IF(P14="Review",N14,0)</f>
        <v>0</v>
      </c>
    </row>
    <row r="15" spans="1:18">
      <c r="A15" s="14"/>
      <c r="B15" s="14"/>
      <c r="C15" s="5"/>
      <c r="D15" s="5" t="s">
        <v>6</v>
      </c>
      <c r="E15" s="5"/>
      <c r="F15" s="20"/>
      <c r="G15" s="18"/>
      <c r="H15" s="19">
        <f>IF(G15&lt;&gt;"",G15,F15)</f>
        <v>0</v>
      </c>
      <c r="I15" s="15">
        <f>ROUND(N(C15)*N(E15)*520/3*H15,-2)</f>
        <v>0</v>
      </c>
      <c r="J15" s="15">
        <f>IF(N(E15)=0,0,I15*MAX(0,MIN((VALUE(RIGHT(D15,1))-1)*3+1+N(E15)-1,3)-MAX((VALUE(RIGHT(D15,1))-1)*3+1,1)+1)/E15)</f>
        <v>0</v>
      </c>
      <c r="K15" s="15">
        <f>IF(N(E15)=0,0,I15*MAX(0,MIN((VALUE(RIGHT(D15,1))-1)*3+1+N(E15)-1,6)-MAX((VALUE(RIGHT(D15,1))-1)*3+1,4)+1)/E15)</f>
        <v>0</v>
      </c>
      <c r="L15" s="15">
        <f>IF(N(E15)=0,0,I15*MAX(0,MIN((VALUE(RIGHT(D15,1))-1)*3+1+N(E15)-1,9)-MAX((VALUE(RIGHT(D15,1))-1)*3+1,7)+1)/E15)</f>
        <v>0</v>
      </c>
      <c r="M15" s="15">
        <f>IF(N(E15)=0,0,I15*MAX(0,MIN((VALUE(RIGHT(D15,1))-1)*3+1+N(E15)-1,12)-MAX((VALUE(RIGHT(D15,1))-1)*3+1,10)+1)/E15)</f>
        <v>0</v>
      </c>
      <c r="N15" s="15">
        <f>SUM(J15:M15)</f>
        <v>0</v>
      </c>
      <c r="O15" s="15">
        <f>I15-N15</f>
        <v>0</v>
      </c>
      <c r="P15" s="5" t="s">
        <v>16</v>
      </c>
      <c r="Q15" s="15">
        <f>IF(P15="Yes",N15,0)</f>
        <v>0</v>
      </c>
      <c r="R15" s="15">
        <f>IF(P15="Review",N15,0)</f>
        <v>0</v>
      </c>
    </row>
    <row r="16" spans="1:18">
      <c r="A16" s="14"/>
      <c r="B16" s="14"/>
      <c r="C16" s="5"/>
      <c r="D16" s="5" t="s">
        <v>6</v>
      </c>
      <c r="E16" s="5"/>
      <c r="F16" s="20"/>
      <c r="G16" s="18"/>
      <c r="H16" s="19">
        <f>IF(G16&lt;&gt;"",G16,F16)</f>
        <v>0</v>
      </c>
      <c r="I16" s="15">
        <f>ROUND(N(C16)*N(E16)*520/3*H16,-2)</f>
        <v>0</v>
      </c>
      <c r="J16" s="15">
        <f>IF(N(E16)=0,0,I16*MAX(0,MIN((VALUE(RIGHT(D16,1))-1)*3+1+N(E16)-1,3)-MAX((VALUE(RIGHT(D16,1))-1)*3+1,1)+1)/E16)</f>
        <v>0</v>
      </c>
      <c r="K16" s="15">
        <f>IF(N(E16)=0,0,I16*MAX(0,MIN((VALUE(RIGHT(D16,1))-1)*3+1+N(E16)-1,6)-MAX((VALUE(RIGHT(D16,1))-1)*3+1,4)+1)/E16)</f>
        <v>0</v>
      </c>
      <c r="L16" s="15">
        <f>IF(N(E16)=0,0,I16*MAX(0,MIN((VALUE(RIGHT(D16,1))-1)*3+1+N(E16)-1,9)-MAX((VALUE(RIGHT(D16,1))-1)*3+1,7)+1)/E16)</f>
        <v>0</v>
      </c>
      <c r="M16" s="15">
        <f>IF(N(E16)=0,0,I16*MAX(0,MIN((VALUE(RIGHT(D16,1))-1)*3+1+N(E16)-1,12)-MAX((VALUE(RIGHT(D16,1))-1)*3+1,10)+1)/E16)</f>
        <v>0</v>
      </c>
      <c r="N16" s="15">
        <f>SUM(J16:M16)</f>
        <v>0</v>
      </c>
      <c r="O16" s="15">
        <f>I16-N16</f>
        <v>0</v>
      </c>
      <c r="P16" s="5" t="s">
        <v>16</v>
      </c>
      <c r="Q16" s="15">
        <f>IF(P16="Yes",N16,0)</f>
        <v>0</v>
      </c>
      <c r="R16" s="15">
        <f>IF(P16="Review",N16,0)</f>
        <v>0</v>
      </c>
    </row>
    <row r="17" spans="1:18">
      <c r="A17" s="10" t="s">
        <v>25</v>
      </c>
      <c r="B17" s="10"/>
      <c r="C17" s="10"/>
      <c r="D17" s="10"/>
      <c r="E17" s="10"/>
      <c r="F17" s="10"/>
      <c r="G17" s="10"/>
      <c r="H17" s="10"/>
      <c r="I17" s="11">
        <f>SUM(I5:I16)</f>
        <v>315500</v>
      </c>
      <c r="J17" s="11">
        <f>SUM(J5:J16)</f>
        <v>315500.0</v>
      </c>
      <c r="K17" s="11">
        <f>SUM(K5:K16)</f>
        <v>0.0</v>
      </c>
      <c r="L17" s="11">
        <f>SUM(L5:L16)</f>
        <v>0.0</v>
      </c>
      <c r="M17" s="11">
        <f>SUM(M5:M16)</f>
        <v>0.0</v>
      </c>
      <c r="N17" s="11">
        <f>SUM(N5:N16)</f>
        <v>315500.0</v>
      </c>
      <c r="O17" s="11">
        <f>SUM(O5:O16)</f>
        <v>0.0</v>
      </c>
      <c r="P17" s="10"/>
      <c r="Q17" s="11">
        <f>SUM(Q5:Q16)</f>
        <v>0</v>
      </c>
      <c r="R17" s="11">
        <f>SUM(R5:R16)</f>
        <v>162200.0</v>
      </c>
    </row>
  </sheetData>
  <mergeCells count="1">
    <mergeCell ref="A2:R2"/>
  </mergeCells>
  <dataValidations count="24">
    <dataValidation type="list" allowBlank="1" showInputMessage="1" showErrorMessage="1" sqref="D5">
      <formula1>"Q1,Q2,Q3,Q4"</formula1>
    </dataValidation>
    <dataValidation type="list" allowBlank="1" showInputMessage="1" showErrorMessage="1" error="Use Yes, No or Review." sqref="P5">
      <formula1>"Yes,No,Review"</formula1>
    </dataValidation>
    <dataValidation type="list" allowBlank="1" showInputMessage="1" showErrorMessage="1" sqref="D6">
      <formula1>"Q1,Q2,Q3,Q4"</formula1>
    </dataValidation>
    <dataValidation type="list" allowBlank="1" showInputMessage="1" showErrorMessage="1" error="Use Yes, No or Review." sqref="P6">
      <formula1>"Yes,No,Review"</formula1>
    </dataValidation>
    <dataValidation type="list" allowBlank="1" showInputMessage="1" showErrorMessage="1" sqref="D7">
      <formula1>"Q1,Q2,Q3,Q4"</formula1>
    </dataValidation>
    <dataValidation type="list" allowBlank="1" showInputMessage="1" showErrorMessage="1" error="Use Yes, No or Review." sqref="P7">
      <formula1>"Yes,No,Review"</formula1>
    </dataValidation>
    <dataValidation type="list" allowBlank="1" showInputMessage="1" showErrorMessage="1" sqref="D8">
      <formula1>"Q1,Q2,Q3,Q4"</formula1>
    </dataValidation>
    <dataValidation type="list" allowBlank="1" showInputMessage="1" showErrorMessage="1" error="Use Yes, No or Review." sqref="P8">
      <formula1>"Yes,No,Review"</formula1>
    </dataValidation>
    <dataValidation type="list" allowBlank="1" showInputMessage="1" showErrorMessage="1" sqref="D9">
      <formula1>"Q1,Q2,Q3,Q4"</formula1>
    </dataValidation>
    <dataValidation type="list" allowBlank="1" showInputMessage="1" showErrorMessage="1" error="Use Yes, No or Review." sqref="P9">
      <formula1>"Yes,No,Review"</formula1>
    </dataValidation>
    <dataValidation type="list" allowBlank="1" showInputMessage="1" showErrorMessage="1" sqref="D10">
      <formula1>"Q1,Q2,Q3,Q4"</formula1>
    </dataValidation>
    <dataValidation type="list" allowBlank="1" showInputMessage="1" showErrorMessage="1" error="Use Yes, No or Review." sqref="P10">
      <formula1>"Yes,No,Review"</formula1>
    </dataValidation>
    <dataValidation type="list" allowBlank="1" showInputMessage="1" showErrorMessage="1" sqref="D11">
      <formula1>"Q1,Q2,Q3,Q4"</formula1>
    </dataValidation>
    <dataValidation type="list" allowBlank="1" showInputMessage="1" showErrorMessage="1" error="Use Yes, No or Review." sqref="P11">
      <formula1>"Yes,No,Review"</formula1>
    </dataValidation>
    <dataValidation type="list" allowBlank="1" showInputMessage="1" showErrorMessage="1" sqref="D12">
      <formula1>"Q1,Q2,Q3,Q4"</formula1>
    </dataValidation>
    <dataValidation type="list" allowBlank="1" showInputMessage="1" showErrorMessage="1" error="Use Yes, No or Review." sqref="P12">
      <formula1>"Yes,No,Review"</formula1>
    </dataValidation>
    <dataValidation type="list" allowBlank="1" showInputMessage="1" showErrorMessage="1" sqref="D13">
      <formula1>"Q1,Q2,Q3,Q4"</formula1>
    </dataValidation>
    <dataValidation type="list" allowBlank="1" showInputMessage="1" showErrorMessage="1" error="Use Yes, No or Review." sqref="P13">
      <formula1>"Yes,No,Review"</formula1>
    </dataValidation>
    <dataValidation type="list" allowBlank="1" showInputMessage="1" showErrorMessage="1" sqref="D14">
      <formula1>"Q1,Q2,Q3,Q4"</formula1>
    </dataValidation>
    <dataValidation type="list" allowBlank="1" showInputMessage="1" showErrorMessage="1" error="Use Yes, No or Review." sqref="P14">
      <formula1>"Yes,No,Review"</formula1>
    </dataValidation>
    <dataValidation type="list" allowBlank="1" showInputMessage="1" showErrorMessage="1" sqref="D15">
      <formula1>"Q1,Q2,Q3,Q4"</formula1>
    </dataValidation>
    <dataValidation type="list" allowBlank="1" showInputMessage="1" showErrorMessage="1" error="Use Yes, No or Review." sqref="P15">
      <formula1>"Yes,No,Review"</formula1>
    </dataValidation>
    <dataValidation type="list" allowBlank="1" showInputMessage="1" showErrorMessage="1" sqref="D16">
      <formula1>"Q1,Q2,Q3,Q4"</formula1>
    </dataValidation>
    <dataValidation type="list" allowBlank="1" showInputMessage="1" showErrorMessage="1" error="Use Yes, No or Review." sqref="P16">
      <formula1>"Yes,No,Review"</formula1>
    </dataValidation>
  </dataValidations>
  <pageMargins left="0.7" right="0.7" top="0.75" bottom="0.75" header="0.3" footer="0.3"/>
  <pageSetup fitToHeight="0" orientation="landscape"/>
  <headerFooter>
    <oddFooter>&amp;LKORE1 IT Budget Template, rates as of October 2026&amp;R&amp;A</oddFooter>
  </headerFooter>
  <legacyDrawing r:id="rId1"/>
</worksheet>
</file>

<file path=xl/worksheets/sheet7.xml><?xml version="1.0" encoding="utf-8"?>
<worksheet xmlns="http://schemas.openxmlformats.org/spreadsheetml/2006/main" xmlns:r="http://schemas.openxmlformats.org/officeDocument/2006/relationships">
  <sheetPr>
    <pageSetUpPr fitToPage="1"/>
  </sheetPr>
  <dimension ref="A1:I13"/>
  <sheetViews>
    <sheetView workbookViewId="0">
      <pane xSplit="1" ySplit="4" topLeftCell="B5" activePane="bottomRight" state="frozen"/>
      <selection pane="topRight" activeCell="B1" sqref="B1"/>
      <selection pane="bottomLeft" activeCell="A5" sqref="A5"/>
      <selection pane="bottomRight"/>
    </sheetView>
  </sheetViews>
  <sheetFormatPr defaultRowHeight="15"/>
  <cols>
    <col min="1" max="1" width="28.7109375" customWidth="1"/>
    <col min="2" max="2" width="50.7109375" customWidth="1"/>
    <col min="3" max="6" width="9.7109375" customWidth="1"/>
    <col min="7" max="8" width="12.7109375" customWidth="1"/>
    <col min="9" max="9" width="11.7109375" customWidth="1"/>
  </cols>
  <sheetData>
    <row r="1" spans="1:9">
      <c r="A1" s="1" t="s">
        <v>63</v>
      </c>
    </row>
    <row r="2" spans="1:9" ht="46" customHeight="1">
      <c r="A2" s="2" t="s">
        <v>64</v>
      </c>
      <c r="B2" s="2"/>
      <c r="C2" s="2"/>
      <c r="D2" s="2"/>
      <c r="E2" s="2"/>
      <c r="F2" s="2"/>
      <c r="G2" s="2"/>
      <c r="H2" s="2"/>
      <c r="I2" s="2"/>
    </row>
    <row r="4" spans="1:9">
      <c r="A4" s="6" t="s">
        <v>65</v>
      </c>
      <c r="B4" s="6" t="s">
        <v>66</v>
      </c>
      <c r="C4" s="7" t="s">
        <v>67</v>
      </c>
      <c r="D4" s="7" t="s">
        <v>68</v>
      </c>
      <c r="E4" s="7" t="s">
        <v>69</v>
      </c>
      <c r="F4" s="7" t="s">
        <v>70</v>
      </c>
      <c r="G4" s="7" t="s">
        <v>71</v>
      </c>
      <c r="H4" s="7" t="s">
        <v>72</v>
      </c>
      <c r="I4" s="7" t="s">
        <v>73</v>
      </c>
    </row>
    <row r="5" spans="1:9">
      <c r="A5" s="21" t="s">
        <v>74</v>
      </c>
      <c r="B5" s="21" t="s">
        <v>75</v>
      </c>
      <c r="C5" s="22">
        <v>15</v>
      </c>
      <c r="D5" s="23">
        <v>73</v>
      </c>
      <c r="E5" s="23">
        <v>91</v>
      </c>
      <c r="F5" s="23">
        <v>123</v>
      </c>
      <c r="G5" s="15">
        <f>ROUND(I5*520,-2)</f>
        <v>47200</v>
      </c>
      <c r="H5" s="15">
        <f>ROUND(I5*1040,-2)</f>
        <v>94400</v>
      </c>
      <c r="I5" s="20">
        <v>90.81</v>
      </c>
    </row>
    <row r="6" spans="1:9">
      <c r="A6" s="21" t="s">
        <v>76</v>
      </c>
      <c r="B6" s="21" t="s">
        <v>77</v>
      </c>
      <c r="C6" s="22">
        <v>21</v>
      </c>
      <c r="D6" s="23">
        <v>105</v>
      </c>
      <c r="E6" s="23">
        <v>116</v>
      </c>
      <c r="F6" s="23">
        <v>124</v>
      </c>
      <c r="G6" s="15">
        <f>ROUND(I6*520,-2)</f>
        <v>60400</v>
      </c>
      <c r="H6" s="15">
        <f>ROUND(I6*1040,-2)</f>
        <v>120900</v>
      </c>
      <c r="I6" s="20">
        <v>116.21</v>
      </c>
    </row>
    <row r="7" spans="1:9">
      <c r="A7" s="21" t="s">
        <v>78</v>
      </c>
      <c r="B7" s="21" t="s">
        <v>79</v>
      </c>
      <c r="C7" s="22">
        <v>12</v>
      </c>
      <c r="D7" s="23">
        <v>54</v>
      </c>
      <c r="E7" s="23">
        <v>57</v>
      </c>
      <c r="F7" s="23">
        <v>70</v>
      </c>
      <c r="G7" s="15">
        <f>ROUND(I7*520,-2)</f>
        <v>29600</v>
      </c>
      <c r="H7" s="15">
        <f>ROUND(I7*1040,-2)</f>
        <v>59300</v>
      </c>
      <c r="I7" s="20">
        <v>57</v>
      </c>
    </row>
    <row r="8" spans="1:9">
      <c r="A8" s="21" t="s">
        <v>80</v>
      </c>
      <c r="B8" s="21" t="s">
        <v>81</v>
      </c>
      <c r="C8" s="22">
        <v>39</v>
      </c>
      <c r="D8" s="23">
        <v>41</v>
      </c>
      <c r="E8" s="23">
        <v>49</v>
      </c>
      <c r="F8" s="23">
        <v>55</v>
      </c>
      <c r="G8" s="15">
        <f>ROUND(I8*520,-2)</f>
        <v>25500</v>
      </c>
      <c r="H8" s="15">
        <f>ROUND(I8*1040,-2)</f>
        <v>51000</v>
      </c>
      <c r="I8" s="20">
        <v>49</v>
      </c>
    </row>
    <row r="9" spans="1:9">
      <c r="A9" s="21" t="s">
        <v>82</v>
      </c>
      <c r="B9" s="21" t="s">
        <v>83</v>
      </c>
      <c r="C9" s="22">
        <v>16</v>
      </c>
      <c r="D9" s="23">
        <v>91</v>
      </c>
      <c r="E9" s="23">
        <v>105</v>
      </c>
      <c r="F9" s="23">
        <v>120</v>
      </c>
      <c r="G9" s="15">
        <f>ROUND(I9*520,-2)</f>
        <v>54600</v>
      </c>
      <c r="H9" s="15">
        <f>ROUND(I9*1040,-2)</f>
        <v>109200</v>
      </c>
      <c r="I9" s="20">
        <v>105</v>
      </c>
    </row>
    <row r="10" spans="1:9">
      <c r="A10" s="21" t="s">
        <v>84</v>
      </c>
      <c r="B10" s="21" t="s">
        <v>85</v>
      </c>
      <c r="C10" s="22">
        <v>7</v>
      </c>
      <c r="D10" s="23">
        <v>70</v>
      </c>
      <c r="E10" s="23">
        <v>82</v>
      </c>
      <c r="F10" s="23">
        <v>124</v>
      </c>
      <c r="G10" s="15">
        <f>ROUND(I10*520,-2)</f>
        <v>42900</v>
      </c>
      <c r="H10" s="15">
        <f>ROUND(I10*1040,-2)</f>
        <v>85800</v>
      </c>
      <c r="I10" s="20">
        <v>82.45999999999999</v>
      </c>
    </row>
    <row r="11" spans="1:9">
      <c r="A11" s="21" t="s">
        <v>86</v>
      </c>
      <c r="B11" s="21" t="s">
        <v>87</v>
      </c>
      <c r="C11" s="22" t="s">
        <v>88</v>
      </c>
      <c r="D11" s="23">
        <v>95</v>
      </c>
      <c r="E11" s="23">
        <v>106</v>
      </c>
      <c r="F11" s="23">
        <v>120</v>
      </c>
      <c r="G11" s="15">
        <f>ROUND(I11*520,-2)</f>
        <v>55300</v>
      </c>
      <c r="H11" s="15">
        <f>ROUND(I11*1040,-2)</f>
        <v>110600</v>
      </c>
      <c r="I11" s="20">
        <v>106.3</v>
      </c>
    </row>
    <row r="13" spans="1:9" ht="62" customHeight="1">
      <c r="A13" s="2" t="s">
        <v>89</v>
      </c>
      <c r="B13" s="2"/>
      <c r="C13" s="2"/>
      <c r="D13" s="2"/>
      <c r="E13" s="2"/>
      <c r="F13" s="2"/>
      <c r="G13" s="2"/>
      <c r="H13" s="2"/>
      <c r="I13" s="2"/>
    </row>
  </sheetData>
  <mergeCells count="2">
    <mergeCell ref="A2:I2"/>
    <mergeCell ref="A13:I13"/>
  </mergeCells>
  <pageMargins left="0.7" right="0.7" top="0.75" bottom="0.75" header="0.3" footer="0.3"/>
  <pageSetup fitToHeight="0" orientation="landscape"/>
  <headerFooter>
    <oddFooter>&amp;LKORE1 IT Budget Template, rates as of October 2026&amp;R&amp;A</oddFooter>
  </headerFooter>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Summary</vt:lpstr>
      <vt:lpstr>Licenses</vt:lpstr>
      <vt:lpstr>Infrastructure</vt:lpstr>
      <vt:lpstr>Run support</vt:lpstr>
      <vt:lpstr>Projects</vt:lpstr>
      <vt:lpstr>Contract labor</vt:lpstr>
      <vt:lpstr>Rates</vt:lpstr>
    </vt:vector>
  </TitlesOfParts>
  <Company>KORE1</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IT Budget Template for Mid-Market Companies</dc:title>
  <dc:creator>KORE1</dc:creator>
  <dc:description>Rates from the KORE1 Contract Rate Index 2026-Q4, effective 2026-10-16. https://www.kore1.com/it-budget-template/</dc:description>
  <cp:lastModifiedBy>KORE1</cp:lastModifiedBy>
  <dcterms:created xsi:type="dcterms:W3CDTF">2026-11-01T16:03:45Z</dcterms:created>
  <dcterms:modified xsi:type="dcterms:W3CDTF">2026-11-01T16:03:45Z</dcterms:modified>
</cp:coreProperties>
</file>